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wdp" ContentType="image/vnd.ms-photo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5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6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7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8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9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0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1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12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13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14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15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16.xml" ContentType="application/vnd.openxmlformats-officedocument.drawing+xml"/>
  <Override PartName="/xl/charts/chart15.xml" ContentType="application/vnd.openxmlformats-officedocument.drawingml.chart+xml"/>
  <Override PartName="/xl/charts/style15.xml" ContentType="application/vnd.ms-office.chartstyle+xml"/>
  <Override PartName="/xl/charts/colors15.xml" ContentType="application/vnd.ms-office.chartcolorstyle+xml"/>
  <Override PartName="/xl/drawings/drawing17.xml" ContentType="application/vnd.openxmlformats-officedocument.drawing+xml"/>
  <Override PartName="/xl/charts/chart16.xml" ContentType="application/vnd.openxmlformats-officedocument.drawingml.chart+xml"/>
  <Override PartName="/xl/charts/style16.xml" ContentType="application/vnd.ms-office.chartstyle+xml"/>
  <Override PartName="/xl/charts/colors16.xml" ContentType="application/vnd.ms-office.chartcolorstyle+xml"/>
  <Override PartName="/xl/drawings/drawing18.xml" ContentType="application/vnd.openxmlformats-officedocument.drawing+xml"/>
  <Override PartName="/xl/charts/chart17.xml" ContentType="application/vnd.openxmlformats-officedocument.drawingml.chart+xml"/>
  <Override PartName="/xl/charts/style17.xml" ContentType="application/vnd.ms-office.chartstyle+xml"/>
  <Override PartName="/xl/charts/colors17.xml" ContentType="application/vnd.ms-office.chartcolorstyle+xml"/>
  <Override PartName="/xl/drawings/drawing19.xml" ContentType="application/vnd.openxmlformats-officedocument.drawing+xml"/>
  <Override PartName="/xl/charts/chart18.xml" ContentType="application/vnd.openxmlformats-officedocument.drawingml.chart+xml"/>
  <Override PartName="/xl/charts/style18.xml" ContentType="application/vnd.ms-office.chartstyle+xml"/>
  <Override PartName="/xl/charts/colors18.xml" ContentType="application/vnd.ms-office.chartcolorstyle+xml"/>
  <Override PartName="/xl/drawings/drawing20.xml" ContentType="application/vnd.openxmlformats-officedocument.drawing+xml"/>
  <Override PartName="/xl/charts/chart19.xml" ContentType="application/vnd.openxmlformats-officedocument.drawingml.chart+xml"/>
  <Override PartName="/xl/charts/style19.xml" ContentType="application/vnd.ms-office.chartstyle+xml"/>
  <Override PartName="/xl/charts/colors19.xml" ContentType="application/vnd.ms-office.chartcolorstyle+xml"/>
  <Override PartName="/xl/drawings/drawing21.xml" ContentType="application/vnd.openxmlformats-officedocument.drawing+xml"/>
  <Override PartName="/xl/charts/chart20.xml" ContentType="application/vnd.openxmlformats-officedocument.drawingml.chart+xml"/>
  <Override PartName="/xl/charts/style20.xml" ContentType="application/vnd.ms-office.chartstyle+xml"/>
  <Override PartName="/xl/charts/colors20.xml" ContentType="application/vnd.ms-office.chartcolorstyle+xml"/>
  <Override PartName="/xl/drawings/drawing22.xml" ContentType="application/vnd.openxmlformats-officedocument.drawing+xml"/>
  <Override PartName="/xl/charts/chart21.xml" ContentType="application/vnd.openxmlformats-officedocument.drawingml.chart+xml"/>
  <Override PartName="/xl/charts/style21.xml" ContentType="application/vnd.ms-office.chartstyle+xml"/>
  <Override PartName="/xl/charts/colors21.xml" ContentType="application/vnd.ms-office.chartcolorstyle+xml"/>
  <Override PartName="/xl/drawings/drawing23.xml" ContentType="application/vnd.openxmlformats-officedocument.drawing+xml"/>
  <Override PartName="/xl/charts/chart22.xml" ContentType="application/vnd.openxmlformats-officedocument.drawingml.chart+xml"/>
  <Override PartName="/xl/charts/style22.xml" ContentType="application/vnd.ms-office.chartstyle+xml"/>
  <Override PartName="/xl/charts/colors22.xml" ContentType="application/vnd.ms-office.chartcolorstyle+xml"/>
  <Override PartName="/xl/drawings/drawing24.xml" ContentType="application/vnd.openxmlformats-officedocument.drawing+xml"/>
  <Override PartName="/xl/charts/chart23.xml" ContentType="application/vnd.openxmlformats-officedocument.drawingml.chart+xml"/>
  <Override PartName="/xl/charts/style23.xml" ContentType="application/vnd.ms-office.chartstyle+xml"/>
  <Override PartName="/xl/charts/colors23.xml" ContentType="application/vnd.ms-office.chartcolorstyle+xml"/>
  <Override PartName="/xl/drawings/drawing25.xml" ContentType="application/vnd.openxmlformats-officedocument.drawing+xml"/>
  <Override PartName="/xl/charts/chart24.xml" ContentType="application/vnd.openxmlformats-officedocument.drawingml.chart+xml"/>
  <Override PartName="/xl/charts/style24.xml" ContentType="application/vnd.ms-office.chartstyle+xml"/>
  <Override PartName="/xl/charts/colors24.xml" ContentType="application/vnd.ms-office.chartcolorstyle+xml"/>
  <Override PartName="/xl/drawings/drawing26.xml" ContentType="application/vnd.openxmlformats-officedocument.drawing+xml"/>
  <Override PartName="/xl/charts/chart25.xml" ContentType="application/vnd.openxmlformats-officedocument.drawingml.chart+xml"/>
  <Override PartName="/xl/charts/style25.xml" ContentType="application/vnd.ms-office.chartstyle+xml"/>
  <Override PartName="/xl/charts/colors25.xml" ContentType="application/vnd.ms-office.chartcolorstyle+xml"/>
  <Override PartName="/xl/drawings/drawing27.xml" ContentType="application/vnd.openxmlformats-officedocument.drawing+xml"/>
  <Override PartName="/xl/charts/chart26.xml" ContentType="application/vnd.openxmlformats-officedocument.drawingml.chart+xml"/>
  <Override PartName="/xl/charts/style26.xml" ContentType="application/vnd.ms-office.chartstyle+xml"/>
  <Override PartName="/xl/charts/colors26.xml" ContentType="application/vnd.ms-office.chartcolorstyle+xml"/>
  <Override PartName="/xl/drawings/drawing28.xml" ContentType="application/vnd.openxmlformats-officedocument.drawing+xml"/>
  <Override PartName="/xl/charts/chart27.xml" ContentType="application/vnd.openxmlformats-officedocument.drawingml.chart+xml"/>
  <Override PartName="/xl/charts/style27.xml" ContentType="application/vnd.ms-office.chartstyle+xml"/>
  <Override PartName="/xl/charts/colors27.xml" ContentType="application/vnd.ms-office.chartcolorstyle+xml"/>
  <Override PartName="/xl/drawings/drawing29.xml" ContentType="application/vnd.openxmlformats-officedocument.drawing+xml"/>
  <Override PartName="/xl/charts/chart28.xml" ContentType="application/vnd.openxmlformats-officedocument.drawingml.chart+xml"/>
  <Override PartName="/xl/charts/style28.xml" ContentType="application/vnd.ms-office.chartstyle+xml"/>
  <Override PartName="/xl/charts/colors28.xml" ContentType="application/vnd.ms-office.chartcolorstyle+xml"/>
  <Override PartName="/xl/drawings/drawing30.xml" ContentType="application/vnd.openxmlformats-officedocument.drawing+xml"/>
  <Override PartName="/xl/charts/chart29.xml" ContentType="application/vnd.openxmlformats-officedocument.drawingml.chart+xml"/>
  <Override PartName="/xl/charts/style29.xml" ContentType="application/vnd.ms-office.chartstyle+xml"/>
  <Override PartName="/xl/charts/colors29.xml" ContentType="application/vnd.ms-office.chartcolorstyle+xml"/>
  <Override PartName="/xl/drawings/drawing31.xml" ContentType="application/vnd.openxmlformats-officedocument.drawing+xml"/>
  <Override PartName="/xl/charts/chart30.xml" ContentType="application/vnd.openxmlformats-officedocument.drawingml.chart+xml"/>
  <Override PartName="/xl/charts/style30.xml" ContentType="application/vnd.ms-office.chartstyle+xml"/>
  <Override PartName="/xl/charts/colors30.xml" ContentType="application/vnd.ms-office.chartcolorstyle+xml"/>
  <Override PartName="/xl/drawings/drawing32.xml" ContentType="application/vnd.openxmlformats-officedocument.drawing+xml"/>
  <Override PartName="/xl/charts/chart31.xml" ContentType="application/vnd.openxmlformats-officedocument.drawingml.chart+xml"/>
  <Override PartName="/xl/charts/style31.xml" ContentType="application/vnd.ms-office.chartstyle+xml"/>
  <Override PartName="/xl/charts/colors31.xml" ContentType="application/vnd.ms-office.chartcolorstyle+xml"/>
  <Override PartName="/xl/drawings/drawing33.xml" ContentType="application/vnd.openxmlformats-officedocument.drawing+xml"/>
  <Override PartName="/xl/charts/chart32.xml" ContentType="application/vnd.openxmlformats-officedocument.drawingml.chart+xml"/>
  <Override PartName="/xl/charts/style32.xml" ContentType="application/vnd.ms-office.chartstyle+xml"/>
  <Override PartName="/xl/charts/colors32.xml" ContentType="application/vnd.ms-office.chartcolorstyle+xml"/>
  <Override PartName="/xl/drawings/drawing34.xml" ContentType="application/vnd.openxmlformats-officedocument.drawing+xml"/>
  <Override PartName="/xl/charts/chart33.xml" ContentType="application/vnd.openxmlformats-officedocument.drawingml.chart+xml"/>
  <Override PartName="/xl/charts/style33.xml" ContentType="application/vnd.ms-office.chartstyle+xml"/>
  <Override PartName="/xl/charts/colors33.xml" ContentType="application/vnd.ms-office.chartcolorstyle+xml"/>
  <Override PartName="/xl/drawings/drawing35.xml" ContentType="application/vnd.openxmlformats-officedocument.drawing+xml"/>
  <Override PartName="/xl/charts/chart34.xml" ContentType="application/vnd.openxmlformats-officedocument.drawingml.chart+xml"/>
  <Override PartName="/xl/charts/style34.xml" ContentType="application/vnd.ms-office.chartstyle+xml"/>
  <Override PartName="/xl/charts/colors34.xml" ContentType="application/vnd.ms-office.chartcolorstyle+xml"/>
  <Override PartName="/xl/drawings/drawing36.xml" ContentType="application/vnd.openxmlformats-officedocument.drawing+xml"/>
  <Override PartName="/xl/charts/chart35.xml" ContentType="application/vnd.openxmlformats-officedocument.drawingml.chart+xml"/>
  <Override PartName="/xl/charts/style35.xml" ContentType="application/vnd.ms-office.chartstyle+xml"/>
  <Override PartName="/xl/charts/colors35.xml" ContentType="application/vnd.ms-office.chartcolorstyle+xml"/>
  <Override PartName="/xl/drawings/drawing37.xml" ContentType="application/vnd.openxmlformats-officedocument.drawing+xml"/>
  <Override PartName="/xl/charts/chart36.xml" ContentType="application/vnd.openxmlformats-officedocument.drawingml.chart+xml"/>
  <Override PartName="/xl/charts/style36.xml" ContentType="application/vnd.ms-office.chartstyle+xml"/>
  <Override PartName="/xl/charts/colors36.xml" ContentType="application/vnd.ms-office.chartcolorstyle+xml"/>
  <Override PartName="/xl/drawings/drawing38.xml" ContentType="application/vnd.openxmlformats-officedocument.drawing+xml"/>
  <Override PartName="/xl/charts/chart37.xml" ContentType="application/vnd.openxmlformats-officedocument.drawingml.chart+xml"/>
  <Override PartName="/xl/charts/style37.xml" ContentType="application/vnd.ms-office.chartstyle+xml"/>
  <Override PartName="/xl/charts/colors37.xml" ContentType="application/vnd.ms-office.chartcolorstyle+xml"/>
  <Override PartName="/xl/drawings/drawing39.xml" ContentType="application/vnd.openxmlformats-officedocument.drawing+xml"/>
  <Override PartName="/xl/charts/chart38.xml" ContentType="application/vnd.openxmlformats-officedocument.drawingml.chart+xml"/>
  <Override PartName="/xl/charts/style38.xml" ContentType="application/vnd.ms-office.chartstyle+xml"/>
  <Override PartName="/xl/charts/colors38.xml" ContentType="application/vnd.ms-office.chartcolorstyle+xml"/>
  <Override PartName="/xl/drawings/drawing40.xml" ContentType="application/vnd.openxmlformats-officedocument.drawing+xml"/>
  <Override PartName="/xl/charts/chart39.xml" ContentType="application/vnd.openxmlformats-officedocument.drawingml.chart+xml"/>
  <Override PartName="/xl/charts/style39.xml" ContentType="application/vnd.ms-office.chartstyle+xml"/>
  <Override PartName="/xl/charts/colors39.xml" ContentType="application/vnd.ms-office.chartcolorstyle+xml"/>
  <Override PartName="/xl/drawings/drawing41.xml" ContentType="application/vnd.openxmlformats-officedocument.drawing+xml"/>
  <Override PartName="/xl/charts/chart40.xml" ContentType="application/vnd.openxmlformats-officedocument.drawingml.chart+xml"/>
  <Override PartName="/xl/charts/style40.xml" ContentType="application/vnd.ms-office.chartstyle+xml"/>
  <Override PartName="/xl/charts/colors40.xml" ContentType="application/vnd.ms-office.chartcolorsty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ldecourselle\Desktop\2025\circ Lyon 2025\Circulaires sujet LYON 2025\CIRCULAIRE TOURISME 2025 VF\"/>
    </mc:Choice>
  </mc:AlternateContent>
  <bookViews>
    <workbookView xWindow="0" yWindow="0" windowWidth="20460" windowHeight="6000" tabRatio="876" firstSheet="1" activeTab="1"/>
  </bookViews>
  <sheets>
    <sheet name="BTS ET EPREUVES" sheetId="3" state="hidden" r:id="rId1"/>
    <sheet name="1. Informations administratives" sheetId="6" r:id="rId2"/>
    <sheet name="2. Saisie des notes" sheetId="1" r:id="rId3"/>
    <sheet name="3. Émargement" sheetId="347" r:id="rId4"/>
    <sheet name="C01" sheetId="88" r:id="rId5"/>
    <sheet name="C02" sheetId="308" r:id="rId6"/>
    <sheet name="C03" sheetId="309" r:id="rId7"/>
    <sheet name="C04" sheetId="310" r:id="rId8"/>
    <sheet name="C05" sheetId="311" r:id="rId9"/>
    <sheet name="C06" sheetId="312" r:id="rId10"/>
    <sheet name="C07" sheetId="313" r:id="rId11"/>
    <sheet name="C08" sheetId="314" r:id="rId12"/>
    <sheet name="C09" sheetId="315" r:id="rId13"/>
    <sheet name="C10" sheetId="316" r:id="rId14"/>
    <sheet name="C11" sheetId="317" r:id="rId15"/>
    <sheet name="C12" sheetId="318" r:id="rId16"/>
    <sheet name="C13" sheetId="319" r:id="rId17"/>
    <sheet name="C14" sheetId="320" r:id="rId18"/>
    <sheet name="C15" sheetId="321" r:id="rId19"/>
    <sheet name="C16" sheetId="322" r:id="rId20"/>
    <sheet name="C17" sheetId="323" r:id="rId21"/>
    <sheet name="C18" sheetId="324" r:id="rId22"/>
    <sheet name="C19" sheetId="325" r:id="rId23"/>
    <sheet name="C20" sheetId="326" r:id="rId24"/>
    <sheet name="C21" sheetId="327" r:id="rId25"/>
    <sheet name="C22" sheetId="328" r:id="rId26"/>
    <sheet name="C23" sheetId="329" r:id="rId27"/>
    <sheet name="C24" sheetId="330" r:id="rId28"/>
    <sheet name="C25" sheetId="331" r:id="rId29"/>
    <sheet name="C26" sheetId="332" r:id="rId30"/>
    <sheet name="C27" sheetId="333" r:id="rId31"/>
    <sheet name="C28" sheetId="334" r:id="rId32"/>
    <sheet name="C29" sheetId="335" r:id="rId33"/>
    <sheet name="C30" sheetId="336" r:id="rId34"/>
    <sheet name="C31" sheetId="337" r:id="rId35"/>
    <sheet name="C32" sheetId="338" r:id="rId36"/>
    <sheet name="C33" sheetId="339" r:id="rId37"/>
    <sheet name="C34" sheetId="340" r:id="rId38"/>
    <sheet name="C35" sheetId="341" r:id="rId39"/>
    <sheet name="C36" sheetId="342" r:id="rId40"/>
    <sheet name="C37" sheetId="343" r:id="rId41"/>
    <sheet name="C38" sheetId="344" r:id="rId42"/>
    <sheet name="C39" sheetId="345" r:id="rId43"/>
    <sheet name="C40" sheetId="346" r:id="rId44"/>
  </sheets>
  <definedNames>
    <definedName name="_xlnm.Print_Titles" localSheetId="2">'2. Saisie des notes'!$A:$C,'2. Saisie des notes'!$1:$5</definedName>
    <definedName name="_xlnm.Print_Titles" localSheetId="3">'3. Émargement'!$1:$5</definedName>
    <definedName name="_xlnm.Print_Area" localSheetId="1">'1. Informations administratives'!$A$1:$N$47</definedName>
    <definedName name="_xlnm.Print_Area" localSheetId="2">'2. Saisie des notes'!$A$1:$EB$45</definedName>
    <definedName name="_xlnm.Print_Area" localSheetId="3">'3. Émargement'!$B$1:$G$46</definedName>
    <definedName name="_xlnm.Print_Area" localSheetId="4">'C01'!$B$1:$X$115</definedName>
    <definedName name="_xlnm.Print_Area" localSheetId="5">'C02'!$B$1:$X$115</definedName>
    <definedName name="_xlnm.Print_Area" localSheetId="6">'C03'!$B$1:$X$115</definedName>
    <definedName name="_xlnm.Print_Area" localSheetId="7">'C04'!$B$1:$X$115</definedName>
    <definedName name="_xlnm.Print_Area" localSheetId="8">'C05'!$B$1:$X$115</definedName>
    <definedName name="_xlnm.Print_Area" localSheetId="9">'C06'!$B$1:$X$115</definedName>
    <definedName name="_xlnm.Print_Area" localSheetId="10">'C07'!$B$1:$X$115</definedName>
    <definedName name="_xlnm.Print_Area" localSheetId="11">'C08'!$B$1:$X$115</definedName>
    <definedName name="_xlnm.Print_Area" localSheetId="12">'C09'!$B$1:$X$115</definedName>
    <definedName name="_xlnm.Print_Area" localSheetId="13">'C10'!$B$1:$X$115</definedName>
    <definedName name="_xlnm.Print_Area" localSheetId="14">'C11'!$B$1:$X$115</definedName>
    <definedName name="_xlnm.Print_Area" localSheetId="15">'C12'!$B$1:$X$115</definedName>
    <definedName name="_xlnm.Print_Area" localSheetId="16">'C13'!$B$1:$X$115</definedName>
    <definedName name="_xlnm.Print_Area" localSheetId="17">'C14'!$B$1:$X$115</definedName>
    <definedName name="_xlnm.Print_Area" localSheetId="18">'C15'!$B$1:$X$115</definedName>
    <definedName name="_xlnm.Print_Area" localSheetId="19">'C16'!$B$1:$X$115</definedName>
    <definedName name="_xlnm.Print_Area" localSheetId="20">'C17'!$B$1:$X$115</definedName>
    <definedName name="_xlnm.Print_Area" localSheetId="21">'C18'!$B$1:$X$115</definedName>
    <definedName name="_xlnm.Print_Area" localSheetId="22">'C19'!$B$1:$X$115</definedName>
    <definedName name="_xlnm.Print_Area" localSheetId="23">'C20'!$B$1:$X$115</definedName>
    <definedName name="_xlnm.Print_Area" localSheetId="24">'C21'!$B$1:$X$115</definedName>
    <definedName name="_xlnm.Print_Area" localSheetId="25">'C22'!$B$1:$X$115</definedName>
    <definedName name="_xlnm.Print_Area" localSheetId="26">'C23'!$B$1:$X$115</definedName>
    <definedName name="_xlnm.Print_Area" localSheetId="27">'C24'!$B$1:$X$115</definedName>
    <definedName name="_xlnm.Print_Area" localSheetId="28">'C25'!$B$1:$X$115</definedName>
    <definedName name="_xlnm.Print_Area" localSheetId="29">'C26'!$B$1:$X$115</definedName>
    <definedName name="_xlnm.Print_Area" localSheetId="30">'C27'!$B$1:$X$115</definedName>
    <definedName name="_xlnm.Print_Area" localSheetId="31">'C28'!$B$1:$X$115</definedName>
    <definedName name="_xlnm.Print_Area" localSheetId="32">'C29'!$B$1:$X$115</definedName>
    <definedName name="_xlnm.Print_Area" localSheetId="33">'C30'!$B$1:$X$115</definedName>
    <definedName name="_xlnm.Print_Area" localSheetId="34">'C31'!$B$1:$X$115</definedName>
    <definedName name="_xlnm.Print_Area" localSheetId="35">'C32'!$B$1:$X$115</definedName>
    <definedName name="_xlnm.Print_Area" localSheetId="36">'C33'!$B$1:$X$115</definedName>
    <definedName name="_xlnm.Print_Area" localSheetId="37">'C34'!$B$1:$X$115</definedName>
    <definedName name="_xlnm.Print_Area" localSheetId="38">'C35'!$B$1:$X$115</definedName>
    <definedName name="_xlnm.Print_Area" localSheetId="39">'C36'!$B$1:$X$115</definedName>
    <definedName name="_xlnm.Print_Area" localSheetId="40">'C37'!$B$1:$X$115</definedName>
    <definedName name="_xlnm.Print_Area" localSheetId="41">'C38'!$B$1:$X$115</definedName>
    <definedName name="_xlnm.Print_Area" localSheetId="42">'C39'!$B$1:$X$115</definedName>
    <definedName name="_xlnm.Print_Area" localSheetId="43">'C40'!$B$1:$X$115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347" l="1"/>
  <c r="D8" i="347"/>
  <c r="D10" i="347"/>
  <c r="D11" i="347"/>
  <c r="D12" i="347"/>
  <c r="D13" i="347"/>
  <c r="D14" i="347"/>
  <c r="D15" i="347"/>
  <c r="D16" i="347"/>
  <c r="D17" i="347"/>
  <c r="D18" i="347"/>
  <c r="D19" i="347"/>
  <c r="D20" i="347"/>
  <c r="D21" i="347"/>
  <c r="D22" i="347"/>
  <c r="D23" i="347"/>
  <c r="D24" i="347"/>
  <c r="D25" i="347"/>
  <c r="D26" i="347"/>
  <c r="D27" i="347"/>
  <c r="D28" i="347"/>
  <c r="D29" i="347"/>
  <c r="D30" i="347"/>
  <c r="D31" i="347"/>
  <c r="D32" i="347"/>
  <c r="D33" i="347"/>
  <c r="D34" i="347"/>
  <c r="D35" i="347"/>
  <c r="D36" i="347"/>
  <c r="D37" i="347"/>
  <c r="D38" i="347"/>
  <c r="D39" i="347"/>
  <c r="D40" i="347"/>
  <c r="D41" i="347"/>
  <c r="D42" i="347"/>
  <c r="D43" i="347"/>
  <c r="D44" i="347"/>
  <c r="D45" i="347"/>
  <c r="D46" i="347"/>
  <c r="D9" i="347"/>
  <c r="C9" i="347"/>
  <c r="C15" i="347"/>
  <c r="C16" i="347"/>
  <c r="C17" i="347"/>
  <c r="C18" i="347"/>
  <c r="C19" i="347"/>
  <c r="C20" i="347"/>
  <c r="C21" i="347"/>
  <c r="C22" i="347"/>
  <c r="C23" i="347"/>
  <c r="C24" i="347"/>
  <c r="C25" i="347"/>
  <c r="C26" i="347"/>
  <c r="C27" i="347"/>
  <c r="C28" i="347"/>
  <c r="C29" i="347"/>
  <c r="C30" i="347"/>
  <c r="C31" i="347"/>
  <c r="C32" i="347"/>
  <c r="C33" i="347"/>
  <c r="C34" i="347"/>
  <c r="C35" i="347"/>
  <c r="C36" i="347"/>
  <c r="C37" i="347"/>
  <c r="C38" i="347"/>
  <c r="C39" i="347"/>
  <c r="C40" i="347"/>
  <c r="C41" i="347"/>
  <c r="C42" i="347"/>
  <c r="C43" i="347"/>
  <c r="C44" i="347"/>
  <c r="C45" i="347"/>
  <c r="C46" i="347"/>
  <c r="C8" i="347"/>
  <c r="C10" i="347"/>
  <c r="C11" i="347"/>
  <c r="C12" i="347"/>
  <c r="C13" i="347"/>
  <c r="C14" i="347"/>
  <c r="C7" i="347"/>
  <c r="G3" i="347"/>
  <c r="G4" i="347"/>
  <c r="C4" i="347"/>
  <c r="F3" i="88"/>
  <c r="C3" i="347"/>
  <c r="V3" i="88"/>
  <c r="B8" i="347"/>
  <c r="B9" i="347"/>
  <c r="B10" i="347"/>
  <c r="B11" i="347"/>
  <c r="B12" i="347"/>
  <c r="B13" i="347"/>
  <c r="B14" i="347"/>
  <c r="B15" i="347"/>
  <c r="B16" i="347"/>
  <c r="B17" i="347"/>
  <c r="B18" i="347"/>
  <c r="B19" i="347"/>
  <c r="B20" i="347"/>
  <c r="B21" i="347"/>
  <c r="B22" i="347"/>
  <c r="B23" i="347"/>
  <c r="B24" i="347"/>
  <c r="B25" i="347"/>
  <c r="B26" i="347"/>
  <c r="B27" i="347"/>
  <c r="B28" i="347"/>
  <c r="B29" i="347"/>
  <c r="B30" i="347"/>
  <c r="B31" i="347"/>
  <c r="B32" i="347"/>
  <c r="B33" i="347"/>
  <c r="B34" i="347"/>
  <c r="B35" i="347"/>
  <c r="B36" i="347"/>
  <c r="B37" i="347"/>
  <c r="B38" i="347"/>
  <c r="B39" i="347"/>
  <c r="B40" i="347"/>
  <c r="B41" i="347"/>
  <c r="B42" i="347"/>
  <c r="B43" i="347"/>
  <c r="B44" i="347"/>
  <c r="B45" i="347"/>
  <c r="B46" i="347"/>
  <c r="B7" i="347"/>
  <c r="S33" i="346"/>
  <c r="R33" i="346"/>
  <c r="Q33" i="346"/>
  <c r="P33" i="346"/>
  <c r="S32" i="346"/>
  <c r="R32" i="346"/>
  <c r="Q32" i="346"/>
  <c r="P32" i="346"/>
  <c r="S31" i="346"/>
  <c r="R31" i="346"/>
  <c r="Q31" i="346"/>
  <c r="P31" i="346"/>
  <c r="N31" i="346"/>
  <c r="M31" i="346"/>
  <c r="L31" i="346"/>
  <c r="K31" i="346"/>
  <c r="AD23" i="346" a="1"/>
  <c r="AD23" i="346" s="1"/>
  <c r="AD22" i="346" a="1"/>
  <c r="AD22" i="346" s="1"/>
  <c r="AD21" i="346" a="1"/>
  <c r="AD21" i="346" s="1"/>
  <c r="AD20" i="346" a="1"/>
  <c r="AD20" i="346" s="1"/>
  <c r="AD19" i="346" a="1"/>
  <c r="AD19" i="346" s="1"/>
  <c r="AD18" i="346" a="1"/>
  <c r="AD18" i="346" s="1"/>
  <c r="AD17" i="346" a="1"/>
  <c r="AD17" i="346" s="1"/>
  <c r="AD16" i="346" a="1"/>
  <c r="AD16" i="346" s="1"/>
  <c r="AD15" i="346" a="1"/>
  <c r="AD15" i="346" s="1"/>
  <c r="AD14" i="346" a="1"/>
  <c r="AD14" i="346" s="1"/>
  <c r="AD13" i="346" a="1"/>
  <c r="AD13" i="346" s="1"/>
  <c r="AD12" i="346" a="1"/>
  <c r="AD12" i="346" s="1"/>
  <c r="AD11" i="346" a="1"/>
  <c r="AD11" i="346" s="1"/>
  <c r="AD10" i="346" a="1"/>
  <c r="AD10" i="346" s="1"/>
  <c r="N7" i="346"/>
  <c r="G7" i="346"/>
  <c r="I4" i="346"/>
  <c r="V3" i="346"/>
  <c r="F3" i="346"/>
  <c r="F2" i="346"/>
  <c r="A2" i="346" a="1"/>
  <c r="A2" i="346" s="1"/>
  <c r="S33" i="345"/>
  <c r="R33" i="345"/>
  <c r="Q33" i="345"/>
  <c r="P33" i="345"/>
  <c r="S32" i="345"/>
  <c r="R32" i="345"/>
  <c r="Q32" i="345"/>
  <c r="P32" i="345"/>
  <c r="S31" i="345"/>
  <c r="R31" i="345"/>
  <c r="Q31" i="345"/>
  <c r="P31" i="345"/>
  <c r="N31" i="345"/>
  <c r="M31" i="345"/>
  <c r="L31" i="345"/>
  <c r="K31" i="345"/>
  <c r="AD23" i="345"/>
  <c r="AD23" i="345" a="1"/>
  <c r="AD22" i="345" a="1"/>
  <c r="AD22" i="345" s="1"/>
  <c r="AD21" i="345" a="1"/>
  <c r="AD21" i="345" s="1"/>
  <c r="AD20" i="345" a="1"/>
  <c r="AD20" i="345" s="1"/>
  <c r="AD19" i="345" a="1"/>
  <c r="AD19" i="345" s="1"/>
  <c r="AD18" i="345" a="1"/>
  <c r="AD18" i="345" s="1"/>
  <c r="AD17" i="345" a="1"/>
  <c r="AD17" i="345" s="1"/>
  <c r="AD16" i="345" a="1"/>
  <c r="AD16" i="345" s="1"/>
  <c r="AD15" i="345" a="1"/>
  <c r="AD15" i="345" s="1"/>
  <c r="AD14" i="345" a="1"/>
  <c r="AD14" i="345" s="1"/>
  <c r="AD13" i="345" a="1"/>
  <c r="AD13" i="345" s="1"/>
  <c r="AD12" i="345" a="1"/>
  <c r="AD12" i="345" s="1"/>
  <c r="AD11" i="345" a="1"/>
  <c r="AD11" i="345" s="1"/>
  <c r="AD10" i="345" a="1"/>
  <c r="AD10" i="345" s="1"/>
  <c r="N7" i="345"/>
  <c r="G7" i="345"/>
  <c r="I4" i="345"/>
  <c r="V3" i="345"/>
  <c r="F3" i="345"/>
  <c r="F2" i="345"/>
  <c r="A2" i="345" a="1"/>
  <c r="A2" i="345" s="1"/>
  <c r="S33" i="344"/>
  <c r="R33" i="344"/>
  <c r="Q33" i="344"/>
  <c r="P33" i="344"/>
  <c r="S32" i="344"/>
  <c r="R32" i="344"/>
  <c r="Q32" i="344"/>
  <c r="P32" i="344"/>
  <c r="S31" i="344"/>
  <c r="R31" i="344"/>
  <c r="Q31" i="344"/>
  <c r="P31" i="344"/>
  <c r="N31" i="344"/>
  <c r="M31" i="344"/>
  <c r="L31" i="344"/>
  <c r="K31" i="344"/>
  <c r="AD23" i="344" a="1"/>
  <c r="AD23" i="344" s="1"/>
  <c r="AD22" i="344" a="1"/>
  <c r="AD22" i="344" s="1"/>
  <c r="AD21" i="344" a="1"/>
  <c r="AD21" i="344" s="1"/>
  <c r="AD20" i="344" a="1"/>
  <c r="AD20" i="344" s="1"/>
  <c r="AD19" i="344" a="1"/>
  <c r="AD19" i="344" s="1"/>
  <c r="AD18" i="344" a="1"/>
  <c r="AD18" i="344" s="1"/>
  <c r="AD17" i="344" a="1"/>
  <c r="AD17" i="344" s="1"/>
  <c r="AD16" i="344" a="1"/>
  <c r="AD16" i="344" s="1"/>
  <c r="AD15" i="344" a="1"/>
  <c r="AD15" i="344" s="1"/>
  <c r="AD14" i="344"/>
  <c r="AD14" i="344" a="1"/>
  <c r="AD13" i="344" a="1"/>
  <c r="AD13" i="344" s="1"/>
  <c r="AD12" i="344" a="1"/>
  <c r="AD12" i="344" s="1"/>
  <c r="AD11" i="344" a="1"/>
  <c r="AD11" i="344" s="1"/>
  <c r="AD10" i="344" a="1"/>
  <c r="AD10" i="344" s="1"/>
  <c r="N7" i="344"/>
  <c r="G7" i="344"/>
  <c r="I4" i="344"/>
  <c r="V3" i="344"/>
  <c r="F3" i="344"/>
  <c r="F2" i="344"/>
  <c r="A2" i="344" a="1"/>
  <c r="A2" i="344" s="1"/>
  <c r="S33" i="343"/>
  <c r="R33" i="343"/>
  <c r="Q33" i="343"/>
  <c r="P33" i="343"/>
  <c r="S32" i="343"/>
  <c r="R32" i="343"/>
  <c r="Q32" i="343"/>
  <c r="P32" i="343"/>
  <c r="S31" i="343"/>
  <c r="R31" i="343"/>
  <c r="Q31" i="343"/>
  <c r="P31" i="343"/>
  <c r="N31" i="343"/>
  <c r="M31" i="343"/>
  <c r="L31" i="343"/>
  <c r="K31" i="343"/>
  <c r="AD23" i="343"/>
  <c r="AD23" i="343" a="1"/>
  <c r="AD22" i="343" a="1"/>
  <c r="AD22" i="343" s="1"/>
  <c r="AD21" i="343" a="1"/>
  <c r="AD21" i="343" s="1"/>
  <c r="AD20" i="343" a="1"/>
  <c r="AD20" i="343" s="1"/>
  <c r="AD19" i="343" a="1"/>
  <c r="AD19" i="343" s="1"/>
  <c r="AD18" i="343" a="1"/>
  <c r="AD18" i="343" s="1"/>
  <c r="AD17" i="343" a="1"/>
  <c r="AD17" i="343" s="1"/>
  <c r="AD16" i="343" a="1"/>
  <c r="AD16" i="343" s="1"/>
  <c r="AD15" i="343" a="1"/>
  <c r="AD15" i="343" s="1"/>
  <c r="AD14" i="343" a="1"/>
  <c r="AD14" i="343" s="1"/>
  <c r="AD13" i="343"/>
  <c r="AD13" i="343" a="1"/>
  <c r="AD12" i="343" a="1"/>
  <c r="AD12" i="343" s="1"/>
  <c r="AD11" i="343" a="1"/>
  <c r="AD11" i="343" s="1"/>
  <c r="AD10" i="343" a="1"/>
  <c r="AD10" i="343" s="1"/>
  <c r="N7" i="343"/>
  <c r="G7" i="343"/>
  <c r="I4" i="343"/>
  <c r="V3" i="343"/>
  <c r="F3" i="343"/>
  <c r="F2" i="343"/>
  <c r="A2" i="343" a="1"/>
  <c r="A2" i="343" s="1"/>
  <c r="S33" i="342"/>
  <c r="R33" i="342"/>
  <c r="Q33" i="342"/>
  <c r="P33" i="342"/>
  <c r="S32" i="342"/>
  <c r="R32" i="342"/>
  <c r="Q32" i="342"/>
  <c r="P32" i="342"/>
  <c r="S31" i="342"/>
  <c r="R31" i="342"/>
  <c r="Q31" i="342"/>
  <c r="P31" i="342"/>
  <c r="N31" i="342"/>
  <c r="M31" i="342"/>
  <c r="L31" i="342"/>
  <c r="K31" i="342"/>
  <c r="AD23" i="342" a="1"/>
  <c r="AD23" i="342" s="1"/>
  <c r="AD22" i="342"/>
  <c r="AD22" i="342" a="1"/>
  <c r="AD21" i="342"/>
  <c r="AD21" i="342" a="1"/>
  <c r="AD20" i="342"/>
  <c r="AD20" i="342" a="1"/>
  <c r="AD19" i="342" a="1"/>
  <c r="AD19" i="342" s="1"/>
  <c r="AD18" i="342"/>
  <c r="AD18" i="342" a="1"/>
  <c r="AD17" i="342" a="1"/>
  <c r="AD17" i="342" s="1"/>
  <c r="AD16" i="342" a="1"/>
  <c r="AD16" i="342" s="1"/>
  <c r="AD15" i="342"/>
  <c r="AD15" i="342" a="1"/>
  <c r="AD14" i="342"/>
  <c r="AD14" i="342" a="1"/>
  <c r="AD13" i="342" a="1"/>
  <c r="AD13" i="342" s="1"/>
  <c r="AD12" i="342" a="1"/>
  <c r="AD12" i="342" s="1"/>
  <c r="AD11" i="342" a="1"/>
  <c r="AD11" i="342" s="1"/>
  <c r="AD10" i="342" a="1"/>
  <c r="AD10" i="342" s="1"/>
  <c r="N7" i="342"/>
  <c r="G7" i="342"/>
  <c r="I4" i="342"/>
  <c r="V3" i="342"/>
  <c r="F3" i="342"/>
  <c r="F2" i="342"/>
  <c r="A2" i="342" a="1"/>
  <c r="A2" i="342" s="1"/>
  <c r="S33" i="341"/>
  <c r="R33" i="341"/>
  <c r="Q33" i="341"/>
  <c r="P33" i="341"/>
  <c r="S32" i="341"/>
  <c r="R32" i="341"/>
  <c r="Q32" i="341"/>
  <c r="P32" i="341"/>
  <c r="S31" i="341"/>
  <c r="R31" i="341"/>
  <c r="Q31" i="341"/>
  <c r="P31" i="341"/>
  <c r="N31" i="341"/>
  <c r="M31" i="341"/>
  <c r="L31" i="341"/>
  <c r="K31" i="341"/>
  <c r="AD23" i="341" a="1"/>
  <c r="AD23" i="341" s="1"/>
  <c r="AD22" i="341" a="1"/>
  <c r="AD22" i="341" s="1"/>
  <c r="AD21" i="341" a="1"/>
  <c r="AD21" i="341" s="1"/>
  <c r="AD20" i="341" a="1"/>
  <c r="AD20" i="341" s="1"/>
  <c r="AD19" i="341" a="1"/>
  <c r="AD19" i="341" s="1"/>
  <c r="AD18" i="341" a="1"/>
  <c r="AD18" i="341" s="1"/>
  <c r="AD17" i="341" a="1"/>
  <c r="AD17" i="341" s="1"/>
  <c r="AD16" i="341"/>
  <c r="AD16" i="341" a="1"/>
  <c r="AD15" i="341"/>
  <c r="AD15" i="341" a="1"/>
  <c r="AD14" i="341"/>
  <c r="AD14" i="341" a="1"/>
  <c r="AD13" i="341" a="1"/>
  <c r="AD13" i="341" s="1"/>
  <c r="AD12" i="341"/>
  <c r="AD12" i="341" a="1"/>
  <c r="AD11" i="341" a="1"/>
  <c r="AD11" i="341" s="1"/>
  <c r="AD10" i="341"/>
  <c r="AD10" i="341" a="1"/>
  <c r="N7" i="341"/>
  <c r="G7" i="341"/>
  <c r="I4" i="341"/>
  <c r="V3" i="341"/>
  <c r="F3" i="341"/>
  <c r="F2" i="341"/>
  <c r="A2" i="341" a="1"/>
  <c r="A2" i="341" s="1"/>
  <c r="S33" i="340"/>
  <c r="R33" i="340"/>
  <c r="Q33" i="340"/>
  <c r="P33" i="340"/>
  <c r="S32" i="340"/>
  <c r="R32" i="340"/>
  <c r="Q32" i="340"/>
  <c r="P32" i="340"/>
  <c r="S31" i="340"/>
  <c r="R31" i="340"/>
  <c r="Q31" i="340"/>
  <c r="P31" i="340"/>
  <c r="N31" i="340"/>
  <c r="M31" i="340"/>
  <c r="L31" i="340"/>
  <c r="K31" i="340"/>
  <c r="AD23" i="340" a="1"/>
  <c r="AD23" i="340" s="1"/>
  <c r="AD22" i="340" a="1"/>
  <c r="AD22" i="340" s="1"/>
  <c r="AD21" i="340"/>
  <c r="AD21" i="340" a="1"/>
  <c r="AD20" i="340"/>
  <c r="AD20" i="340" a="1"/>
  <c r="AD19" i="340"/>
  <c r="AD19" i="340" a="1"/>
  <c r="AD18" i="340" a="1"/>
  <c r="AD18" i="340" s="1"/>
  <c r="AD17" i="340"/>
  <c r="AD17" i="340" a="1"/>
  <c r="AD16" i="340" a="1"/>
  <c r="AD16" i="340" s="1"/>
  <c r="AD15" i="340" a="1"/>
  <c r="AD15" i="340" s="1"/>
  <c r="AD14" i="340"/>
  <c r="AD14" i="340" a="1"/>
  <c r="AD13" i="340" a="1"/>
  <c r="AD13" i="340" s="1"/>
  <c r="AD12" i="340"/>
  <c r="AD12" i="340" a="1"/>
  <c r="AD11" i="340" a="1"/>
  <c r="AD11" i="340" s="1"/>
  <c r="AD10" i="340" a="1"/>
  <c r="AD10" i="340" s="1"/>
  <c r="N7" i="340"/>
  <c r="G7" i="340"/>
  <c r="I4" i="340"/>
  <c r="V3" i="340"/>
  <c r="F3" i="340"/>
  <c r="F2" i="340"/>
  <c r="A2" i="340" a="1"/>
  <c r="A2" i="340" s="1"/>
  <c r="S33" i="339"/>
  <c r="R33" i="339"/>
  <c r="Q33" i="339"/>
  <c r="P33" i="339"/>
  <c r="S32" i="339"/>
  <c r="R32" i="339"/>
  <c r="Q32" i="339"/>
  <c r="P32" i="339"/>
  <c r="S31" i="339"/>
  <c r="R31" i="339"/>
  <c r="Q31" i="339"/>
  <c r="P31" i="339"/>
  <c r="N31" i="339"/>
  <c r="M31" i="339"/>
  <c r="L31" i="339"/>
  <c r="K31" i="339"/>
  <c r="AD23" i="339"/>
  <c r="AD23" i="339" a="1"/>
  <c r="AD22" i="339" a="1"/>
  <c r="AD22" i="339" s="1"/>
  <c r="AD21" i="339" a="1"/>
  <c r="AD21" i="339" s="1"/>
  <c r="AD20" i="339" a="1"/>
  <c r="AD20" i="339" s="1"/>
  <c r="AD19" i="339" a="1"/>
  <c r="AD19" i="339" s="1"/>
  <c r="AD18" i="339" a="1"/>
  <c r="AD18" i="339" s="1"/>
  <c r="AD17" i="339" a="1"/>
  <c r="AD17" i="339" s="1"/>
  <c r="AD16" i="339"/>
  <c r="AD16" i="339" a="1"/>
  <c r="AD15" i="339" a="1"/>
  <c r="AD15" i="339" s="1"/>
  <c r="AD14" i="339"/>
  <c r="AD14" i="339" a="1"/>
  <c r="AD13" i="339" a="1"/>
  <c r="AD13" i="339" s="1"/>
  <c r="AD12" i="339" a="1"/>
  <c r="AD12" i="339" s="1"/>
  <c r="AD11" i="339" a="1"/>
  <c r="AD11" i="339" s="1"/>
  <c r="AD10" i="339"/>
  <c r="AD10" i="339" a="1"/>
  <c r="N7" i="339"/>
  <c r="G7" i="339"/>
  <c r="I4" i="339"/>
  <c r="V3" i="339"/>
  <c r="F3" i="339"/>
  <c r="F2" i="339"/>
  <c r="A2" i="339" a="1"/>
  <c r="A2" i="339" s="1"/>
  <c r="S33" i="338"/>
  <c r="R33" i="338"/>
  <c r="Q33" i="338"/>
  <c r="P33" i="338"/>
  <c r="S32" i="338"/>
  <c r="R32" i="338"/>
  <c r="Q32" i="338"/>
  <c r="P32" i="338"/>
  <c r="S31" i="338"/>
  <c r="R31" i="338"/>
  <c r="Q31" i="338"/>
  <c r="P31" i="338"/>
  <c r="N31" i="338"/>
  <c r="M31" i="338"/>
  <c r="L31" i="338"/>
  <c r="K31" i="338"/>
  <c r="AD23" i="338"/>
  <c r="AD23" i="338" a="1"/>
  <c r="AD22" i="338"/>
  <c r="AD22" i="338" a="1"/>
  <c r="AD21" i="338" a="1"/>
  <c r="AD21" i="338" s="1"/>
  <c r="AD20" i="338" a="1"/>
  <c r="AD20" i="338" s="1"/>
  <c r="AD19" i="338"/>
  <c r="AD19" i="338" a="1"/>
  <c r="AD18" i="338"/>
  <c r="AD18" i="338" a="1"/>
  <c r="AD17" i="338"/>
  <c r="AD17" i="338" a="1"/>
  <c r="AD16" i="338"/>
  <c r="AD16" i="338" a="1"/>
  <c r="AD15" i="338" a="1"/>
  <c r="AD15" i="338" s="1"/>
  <c r="AD14" i="338" a="1"/>
  <c r="AD14" i="338" s="1"/>
  <c r="AD13" i="338"/>
  <c r="AD13" i="338" a="1"/>
  <c r="AD12" i="338"/>
  <c r="AD12" i="338" a="1"/>
  <c r="AD11" i="338"/>
  <c r="AD11" i="338" a="1"/>
  <c r="AD10" i="338" a="1"/>
  <c r="AD10" i="338" s="1"/>
  <c r="N7" i="338"/>
  <c r="G7" i="338"/>
  <c r="I4" i="338"/>
  <c r="V3" i="338"/>
  <c r="F3" i="338"/>
  <c r="F2" i="338"/>
  <c r="A2" i="338" a="1"/>
  <c r="A2" i="338" s="1"/>
  <c r="S33" i="337"/>
  <c r="R33" i="337"/>
  <c r="Q33" i="337"/>
  <c r="P33" i="337"/>
  <c r="S32" i="337"/>
  <c r="R32" i="337"/>
  <c r="Q32" i="337"/>
  <c r="P32" i="337"/>
  <c r="S31" i="337"/>
  <c r="R31" i="337"/>
  <c r="Q31" i="337"/>
  <c r="P31" i="337"/>
  <c r="N31" i="337"/>
  <c r="M31" i="337"/>
  <c r="L31" i="337"/>
  <c r="K31" i="337"/>
  <c r="AD23" i="337" a="1"/>
  <c r="AD23" i="337" s="1"/>
  <c r="AD22" i="337" a="1"/>
  <c r="AD22" i="337" s="1"/>
  <c r="AD21" i="337"/>
  <c r="AD21" i="337" a="1"/>
  <c r="AD20" i="337"/>
  <c r="AD20" i="337" a="1"/>
  <c r="AD19" i="337"/>
  <c r="AD19" i="337" a="1"/>
  <c r="AD18" i="337"/>
  <c r="AD18" i="337" a="1"/>
  <c r="AD17" i="337" a="1"/>
  <c r="AD17" i="337" s="1"/>
  <c r="AD16" i="337"/>
  <c r="AD16" i="337" a="1"/>
  <c r="AD15" i="337"/>
  <c r="AD15" i="337" a="1"/>
  <c r="AD14" i="337"/>
  <c r="AD14" i="337" a="1"/>
  <c r="AD13" i="337"/>
  <c r="AD13" i="337" a="1"/>
  <c r="AD12" i="337"/>
  <c r="AD12" i="337" a="1"/>
  <c r="AD11" i="337" a="1"/>
  <c r="AD11" i="337" s="1"/>
  <c r="AD10" i="337" a="1"/>
  <c r="AD10" i="337" s="1"/>
  <c r="N7" i="337"/>
  <c r="G7" i="337"/>
  <c r="I4" i="337"/>
  <c r="V3" i="337"/>
  <c r="F3" i="337"/>
  <c r="F2" i="337"/>
  <c r="A2" i="337" a="1"/>
  <c r="A2" i="337" s="1"/>
  <c r="S33" i="336"/>
  <c r="R33" i="336"/>
  <c r="Q33" i="336"/>
  <c r="P33" i="336"/>
  <c r="S32" i="336"/>
  <c r="R32" i="336"/>
  <c r="Q32" i="336"/>
  <c r="P32" i="336"/>
  <c r="S31" i="336"/>
  <c r="R31" i="336"/>
  <c r="Q31" i="336"/>
  <c r="P31" i="336"/>
  <c r="N31" i="336"/>
  <c r="M31" i="336"/>
  <c r="L31" i="336"/>
  <c r="K31" i="336"/>
  <c r="AD23" i="336" a="1"/>
  <c r="AD23" i="336" s="1"/>
  <c r="AD22" i="336" a="1"/>
  <c r="AD22" i="336" s="1"/>
  <c r="AD21" i="336" a="1"/>
  <c r="AD21" i="336" s="1"/>
  <c r="AD20" i="336" a="1"/>
  <c r="AD20" i="336" s="1"/>
  <c r="AD19" i="336"/>
  <c r="AD19" i="336" a="1"/>
  <c r="AD18" i="336"/>
  <c r="AD18" i="336" a="1"/>
  <c r="AD17" i="336" a="1"/>
  <c r="AD17" i="336" s="1"/>
  <c r="AD16" i="336" a="1"/>
  <c r="AD16" i="336" s="1"/>
  <c r="AD15" i="336"/>
  <c r="AD15" i="336" a="1"/>
  <c r="AD14" i="336" a="1"/>
  <c r="AD14" i="336" s="1"/>
  <c r="AD13" i="336" a="1"/>
  <c r="AD13" i="336" s="1"/>
  <c r="AD12" i="336"/>
  <c r="AD12" i="336" a="1"/>
  <c r="AD11" i="336"/>
  <c r="AD11" i="336" a="1"/>
  <c r="AD10" i="336" a="1"/>
  <c r="AD10" i="336" s="1"/>
  <c r="N7" i="336"/>
  <c r="G7" i="336"/>
  <c r="I4" i="336"/>
  <c r="V3" i="336"/>
  <c r="F3" i="336"/>
  <c r="F2" i="336"/>
  <c r="A2" i="336" a="1"/>
  <c r="A2" i="336" s="1"/>
  <c r="S33" i="335"/>
  <c r="R33" i="335"/>
  <c r="Q33" i="335"/>
  <c r="P33" i="335"/>
  <c r="S32" i="335"/>
  <c r="R32" i="335"/>
  <c r="Q32" i="335"/>
  <c r="P32" i="335"/>
  <c r="S31" i="335"/>
  <c r="R31" i="335"/>
  <c r="Q31" i="335"/>
  <c r="P31" i="335"/>
  <c r="N31" i="335"/>
  <c r="M31" i="335"/>
  <c r="L31" i="335"/>
  <c r="K31" i="335"/>
  <c r="AD23" i="335" a="1"/>
  <c r="AD23" i="335" s="1"/>
  <c r="AD22" i="335" a="1"/>
  <c r="AD22" i="335" s="1"/>
  <c r="AD21" i="335"/>
  <c r="AD21" i="335" a="1"/>
  <c r="AD20" i="335" a="1"/>
  <c r="AD20" i="335" s="1"/>
  <c r="AD19" i="335"/>
  <c r="AD19" i="335" a="1"/>
  <c r="AD18" i="335"/>
  <c r="AD18" i="335" a="1"/>
  <c r="AD17" i="335" a="1"/>
  <c r="AD17" i="335" s="1"/>
  <c r="AD16" i="335" a="1"/>
  <c r="AD16" i="335" s="1"/>
  <c r="AD15" i="335" a="1"/>
  <c r="AD15" i="335" s="1"/>
  <c r="AD14" i="335" a="1"/>
  <c r="AD14" i="335" s="1"/>
  <c r="AD13" i="335"/>
  <c r="AD13" i="335" a="1"/>
  <c r="AD12" i="335"/>
  <c r="AD12" i="335" a="1"/>
  <c r="AD11" i="335"/>
  <c r="AD11" i="335" a="1"/>
  <c r="AD10" i="335"/>
  <c r="AD10" i="335" a="1"/>
  <c r="N7" i="335"/>
  <c r="G7" i="335"/>
  <c r="I4" i="335"/>
  <c r="V3" i="335"/>
  <c r="F3" i="335"/>
  <c r="F2" i="335"/>
  <c r="A2" i="335" a="1"/>
  <c r="A2" i="335" s="1"/>
  <c r="S33" i="334"/>
  <c r="R33" i="334"/>
  <c r="Q33" i="334"/>
  <c r="P33" i="334"/>
  <c r="S32" i="334"/>
  <c r="R32" i="334"/>
  <c r="Q32" i="334"/>
  <c r="P32" i="334"/>
  <c r="S31" i="334"/>
  <c r="R31" i="334"/>
  <c r="Q31" i="334"/>
  <c r="P31" i="334"/>
  <c r="N31" i="334"/>
  <c r="M31" i="334"/>
  <c r="L31" i="334"/>
  <c r="K31" i="334"/>
  <c r="AD23" i="334" a="1"/>
  <c r="AD23" i="334" s="1"/>
  <c r="AD22" i="334" a="1"/>
  <c r="AD22" i="334" s="1"/>
  <c r="AD21" i="334" a="1"/>
  <c r="AD21" i="334" s="1"/>
  <c r="AD20" i="334"/>
  <c r="AD20" i="334" a="1"/>
  <c r="AD19" i="334" a="1"/>
  <c r="AD19" i="334" s="1"/>
  <c r="AD18" i="334"/>
  <c r="AD18" i="334" a="1"/>
  <c r="AD17" i="334" a="1"/>
  <c r="AD17" i="334" s="1"/>
  <c r="AD16" i="334" a="1"/>
  <c r="AD16" i="334" s="1"/>
  <c r="AD15" i="334" a="1"/>
  <c r="AD15" i="334" s="1"/>
  <c r="AD14" i="334"/>
  <c r="AD14" i="334" a="1"/>
  <c r="AD13" i="334"/>
  <c r="AD13" i="334" a="1"/>
  <c r="AD12" i="334"/>
  <c r="AD12" i="334" a="1"/>
  <c r="AD11" i="334" a="1"/>
  <c r="AD11" i="334" s="1"/>
  <c r="AD10" i="334"/>
  <c r="AD10" i="334" a="1"/>
  <c r="N7" i="334"/>
  <c r="G7" i="334"/>
  <c r="I4" i="334"/>
  <c r="V3" i="334"/>
  <c r="F3" i="334"/>
  <c r="F2" i="334"/>
  <c r="A2" i="334" a="1"/>
  <c r="A2" i="334" s="1"/>
  <c r="S33" i="333"/>
  <c r="R33" i="333"/>
  <c r="Q33" i="333"/>
  <c r="P33" i="333"/>
  <c r="S32" i="333"/>
  <c r="R32" i="333"/>
  <c r="Q32" i="333"/>
  <c r="P32" i="333"/>
  <c r="S31" i="333"/>
  <c r="R31" i="333"/>
  <c r="Q31" i="333"/>
  <c r="P31" i="333"/>
  <c r="N31" i="333"/>
  <c r="M31" i="333"/>
  <c r="L31" i="333"/>
  <c r="K31" i="333"/>
  <c r="AD23" i="333"/>
  <c r="AD23" i="333" a="1"/>
  <c r="AD22" i="333" a="1"/>
  <c r="AD22" i="333" s="1"/>
  <c r="AD21" i="333" a="1"/>
  <c r="AD21" i="333" s="1"/>
  <c r="AD20" i="333" a="1"/>
  <c r="AD20" i="333" s="1"/>
  <c r="AD19" i="333" a="1"/>
  <c r="AD19" i="333" s="1"/>
  <c r="AD18" i="333" a="1"/>
  <c r="AD18" i="333" s="1"/>
  <c r="AD17" i="333" a="1"/>
  <c r="AD17" i="333" s="1"/>
  <c r="AD16" i="333"/>
  <c r="AD16" i="333" a="1"/>
  <c r="AD15" i="333" a="1"/>
  <c r="AD15" i="333" s="1"/>
  <c r="AD14" i="333" a="1"/>
  <c r="AD14" i="333" s="1"/>
  <c r="AD13" i="333" a="1"/>
  <c r="AD13" i="333" s="1"/>
  <c r="AD12" i="333" a="1"/>
  <c r="AD12" i="333" s="1"/>
  <c r="AD11" i="333"/>
  <c r="AD11" i="333" a="1"/>
  <c r="AD10" i="333" a="1"/>
  <c r="AD10" i="333" s="1"/>
  <c r="N7" i="333"/>
  <c r="G7" i="333"/>
  <c r="I4" i="333"/>
  <c r="V3" i="333"/>
  <c r="F3" i="333"/>
  <c r="F2" i="333"/>
  <c r="A2" i="333" a="1"/>
  <c r="A2" i="333" s="1"/>
  <c r="S33" i="332"/>
  <c r="R33" i="332"/>
  <c r="Q33" i="332"/>
  <c r="P33" i="332"/>
  <c r="S32" i="332"/>
  <c r="R32" i="332"/>
  <c r="Q32" i="332"/>
  <c r="P32" i="332"/>
  <c r="S31" i="332"/>
  <c r="R31" i="332"/>
  <c r="Q31" i="332"/>
  <c r="P31" i="332"/>
  <c r="N31" i="332"/>
  <c r="M31" i="332"/>
  <c r="L31" i="332"/>
  <c r="K31" i="332"/>
  <c r="AD23" i="332" a="1"/>
  <c r="AD23" i="332" s="1"/>
  <c r="AD22" i="332" a="1"/>
  <c r="AD22" i="332" s="1"/>
  <c r="AD21" i="332" a="1"/>
  <c r="AD21" i="332" s="1"/>
  <c r="AD20" i="332"/>
  <c r="AD20" i="332" a="1"/>
  <c r="AD19" i="332"/>
  <c r="AD19" i="332" a="1"/>
  <c r="AD18" i="332" a="1"/>
  <c r="AD18" i="332" s="1"/>
  <c r="AD17" i="332" a="1"/>
  <c r="AD17" i="332" s="1"/>
  <c r="AD16" i="332"/>
  <c r="AD16" i="332" a="1"/>
  <c r="AD15" i="332"/>
  <c r="AD15" i="332" a="1"/>
  <c r="AD14" i="332"/>
  <c r="AD14" i="332" a="1"/>
  <c r="AD13" i="332"/>
  <c r="AD13" i="332" a="1"/>
  <c r="AD12" i="332"/>
  <c r="AD12" i="332" a="1"/>
  <c r="AD11" i="332" a="1"/>
  <c r="AD11" i="332" s="1"/>
  <c r="AD10" i="332"/>
  <c r="AD10" i="332" a="1"/>
  <c r="N7" i="332"/>
  <c r="G7" i="332"/>
  <c r="I4" i="332"/>
  <c r="V3" i="332"/>
  <c r="F3" i="332"/>
  <c r="F2" i="332"/>
  <c r="A2" i="332" a="1"/>
  <c r="A2" i="332" s="1"/>
  <c r="S33" i="331"/>
  <c r="R33" i="331"/>
  <c r="Q33" i="331"/>
  <c r="P33" i="331"/>
  <c r="S32" i="331"/>
  <c r="R32" i="331"/>
  <c r="Q32" i="331"/>
  <c r="P32" i="331"/>
  <c r="S31" i="331"/>
  <c r="R31" i="331"/>
  <c r="Q31" i="331"/>
  <c r="P31" i="331"/>
  <c r="N31" i="331"/>
  <c r="M31" i="331"/>
  <c r="L31" i="331"/>
  <c r="K31" i="331"/>
  <c r="AD23" i="331" a="1"/>
  <c r="AD23" i="331" s="1"/>
  <c r="AD22" i="331" a="1"/>
  <c r="AD22" i="331" s="1"/>
  <c r="AD21" i="331" a="1"/>
  <c r="AD21" i="331" s="1"/>
  <c r="AD20" i="331" a="1"/>
  <c r="AD20" i="331" s="1"/>
  <c r="AD19" i="331" a="1"/>
  <c r="AD19" i="331" s="1"/>
  <c r="AD18" i="331"/>
  <c r="AD18" i="331" a="1"/>
  <c r="AD17" i="331"/>
  <c r="AD17" i="331" a="1"/>
  <c r="AD16" i="331" a="1"/>
  <c r="AD16" i="331" s="1"/>
  <c r="AD15" i="331"/>
  <c r="AD15" i="331" a="1"/>
  <c r="AD14" i="331" a="1"/>
  <c r="AD14" i="331" s="1"/>
  <c r="AD13" i="331"/>
  <c r="AD13" i="331" a="1"/>
  <c r="AD12" i="331"/>
  <c r="AD12" i="331" a="1"/>
  <c r="AD11" i="331"/>
  <c r="AD11" i="331" a="1"/>
  <c r="AD10" i="331"/>
  <c r="AD10" i="331" a="1"/>
  <c r="N7" i="331"/>
  <c r="G7" i="331"/>
  <c r="I4" i="331"/>
  <c r="V3" i="331"/>
  <c r="F3" i="331"/>
  <c r="F2" i="331"/>
  <c r="A2" i="331" a="1"/>
  <c r="A2" i="331" s="1"/>
  <c r="S33" i="330"/>
  <c r="R33" i="330"/>
  <c r="Q33" i="330"/>
  <c r="P33" i="330"/>
  <c r="S32" i="330"/>
  <c r="R32" i="330"/>
  <c r="Q32" i="330"/>
  <c r="P32" i="330"/>
  <c r="S31" i="330"/>
  <c r="R31" i="330"/>
  <c r="Q31" i="330"/>
  <c r="P31" i="330"/>
  <c r="N31" i="330"/>
  <c r="M31" i="330"/>
  <c r="L31" i="330"/>
  <c r="K31" i="330"/>
  <c r="AD23" i="330"/>
  <c r="AD23" i="330" a="1"/>
  <c r="AD22" i="330"/>
  <c r="AD22" i="330" a="1"/>
  <c r="AD21" i="330"/>
  <c r="AD21" i="330" a="1"/>
  <c r="AD20" i="330"/>
  <c r="AD20" i="330" a="1"/>
  <c r="AD19" i="330" a="1"/>
  <c r="AD19" i="330" s="1"/>
  <c r="AD18" i="330"/>
  <c r="AD18" i="330" a="1"/>
  <c r="AD17" i="330" a="1"/>
  <c r="AD17" i="330" s="1"/>
  <c r="AD16" i="330"/>
  <c r="AD16" i="330" a="1"/>
  <c r="AD15" i="330"/>
  <c r="AD15" i="330" a="1"/>
  <c r="AD14" i="330"/>
  <c r="AD14" i="330" a="1"/>
  <c r="AD13" i="330" a="1"/>
  <c r="AD13" i="330" s="1"/>
  <c r="AD12" i="330"/>
  <c r="AD12" i="330" a="1"/>
  <c r="AD11" i="330" a="1"/>
  <c r="AD11" i="330" s="1"/>
  <c r="AD10" i="330"/>
  <c r="AD10" i="330" a="1"/>
  <c r="N7" i="330"/>
  <c r="G7" i="330"/>
  <c r="I4" i="330"/>
  <c r="V3" i="330"/>
  <c r="F3" i="330"/>
  <c r="F2" i="330"/>
  <c r="A2" i="330" a="1"/>
  <c r="A2" i="330" s="1"/>
  <c r="S33" i="329"/>
  <c r="R33" i="329"/>
  <c r="Q33" i="329"/>
  <c r="P33" i="329"/>
  <c r="S32" i="329"/>
  <c r="R32" i="329"/>
  <c r="Q32" i="329"/>
  <c r="P32" i="329"/>
  <c r="S31" i="329"/>
  <c r="R31" i="329"/>
  <c r="Q31" i="329"/>
  <c r="P31" i="329"/>
  <c r="N31" i="329"/>
  <c r="M31" i="329"/>
  <c r="L31" i="329"/>
  <c r="K31" i="329"/>
  <c r="AD23" i="329"/>
  <c r="AD23" i="329" a="1"/>
  <c r="AD22" i="329"/>
  <c r="AD22" i="329" a="1"/>
  <c r="AD21" i="329"/>
  <c r="AD21" i="329" a="1"/>
  <c r="AD20" i="329" a="1"/>
  <c r="AD20" i="329" s="1"/>
  <c r="AD19" i="329" a="1"/>
  <c r="AD19" i="329" s="1"/>
  <c r="AD18" i="329"/>
  <c r="AD18" i="329" a="1"/>
  <c r="AD17" i="329" a="1"/>
  <c r="AD17" i="329" s="1"/>
  <c r="AD16" i="329" a="1"/>
  <c r="AD16" i="329" s="1"/>
  <c r="AD15" i="329"/>
  <c r="AD15" i="329" a="1"/>
  <c r="AD14" i="329" a="1"/>
  <c r="AD14" i="329" s="1"/>
  <c r="AD13" i="329" a="1"/>
  <c r="AD13" i="329" s="1"/>
  <c r="AD12" i="329"/>
  <c r="AD12" i="329" a="1"/>
  <c r="AD11" i="329" a="1"/>
  <c r="AD11" i="329" s="1"/>
  <c r="AD10" i="329" a="1"/>
  <c r="AD10" i="329" s="1"/>
  <c r="N7" i="329"/>
  <c r="G7" i="329"/>
  <c r="I4" i="329"/>
  <c r="V3" i="329"/>
  <c r="F3" i="329"/>
  <c r="F2" i="329"/>
  <c r="A2" i="329" a="1"/>
  <c r="A2" i="329" s="1"/>
  <c r="S33" i="328"/>
  <c r="R33" i="328"/>
  <c r="Q33" i="328"/>
  <c r="P33" i="328"/>
  <c r="S32" i="328"/>
  <c r="R32" i="328"/>
  <c r="Q32" i="328"/>
  <c r="P32" i="328"/>
  <c r="S31" i="328"/>
  <c r="R31" i="328"/>
  <c r="Q31" i="328"/>
  <c r="P31" i="328"/>
  <c r="N31" i="328"/>
  <c r="M31" i="328"/>
  <c r="L31" i="328"/>
  <c r="K31" i="328"/>
  <c r="AD23" i="328" a="1"/>
  <c r="AD23" i="328" s="1"/>
  <c r="AD22" i="328" a="1"/>
  <c r="AD22" i="328" s="1"/>
  <c r="AD21" i="328"/>
  <c r="AD21" i="328" a="1"/>
  <c r="AD20" i="328" a="1"/>
  <c r="AD20" i="328" s="1"/>
  <c r="AD19" i="328"/>
  <c r="AD19" i="328" a="1"/>
  <c r="AD18" i="328" a="1"/>
  <c r="AD18" i="328" s="1"/>
  <c r="AD17" i="328" a="1"/>
  <c r="AD17" i="328" s="1"/>
  <c r="AD16" i="328" a="1"/>
  <c r="AD16" i="328" s="1"/>
  <c r="AD15" i="328"/>
  <c r="AD15" i="328" a="1"/>
  <c r="AD14" i="328" a="1"/>
  <c r="AD14" i="328" s="1"/>
  <c r="AD13" i="328"/>
  <c r="AD13" i="328" a="1"/>
  <c r="AD12" i="328" a="1"/>
  <c r="AD12" i="328" s="1"/>
  <c r="AD11" i="328" a="1"/>
  <c r="AD11" i="328" s="1"/>
  <c r="AD10" i="328" a="1"/>
  <c r="AD10" i="328" s="1"/>
  <c r="N7" i="328"/>
  <c r="G7" i="328"/>
  <c r="I4" i="328"/>
  <c r="V3" i="328"/>
  <c r="F3" i="328"/>
  <c r="F2" i="328"/>
  <c r="A2" i="328" a="1"/>
  <c r="A2" i="328" s="1"/>
  <c r="S33" i="327"/>
  <c r="R33" i="327"/>
  <c r="Q33" i="327"/>
  <c r="P33" i="327"/>
  <c r="S32" i="327"/>
  <c r="R32" i="327"/>
  <c r="Q32" i="327"/>
  <c r="P32" i="327"/>
  <c r="S31" i="327"/>
  <c r="R31" i="327"/>
  <c r="Q31" i="327"/>
  <c r="P31" i="327"/>
  <c r="N31" i="327"/>
  <c r="M31" i="327"/>
  <c r="L31" i="327"/>
  <c r="K31" i="327"/>
  <c r="AD23" i="327" a="1"/>
  <c r="AD23" i="327" s="1"/>
  <c r="AD22" i="327"/>
  <c r="AD22" i="327" a="1"/>
  <c r="AD21" i="327" a="1"/>
  <c r="AD21" i="327" s="1"/>
  <c r="AD20" i="327" a="1"/>
  <c r="AD20" i="327" s="1"/>
  <c r="AD19" i="327" a="1"/>
  <c r="AD19" i="327" s="1"/>
  <c r="AD18" i="327"/>
  <c r="AD18" i="327" a="1"/>
  <c r="AD17" i="327" a="1"/>
  <c r="AD17" i="327" s="1"/>
  <c r="AD16" i="327"/>
  <c r="AD16" i="327" a="1"/>
  <c r="AD15" i="327" a="1"/>
  <c r="AD15" i="327" s="1"/>
  <c r="AD14" i="327" a="1"/>
  <c r="AD14" i="327" s="1"/>
  <c r="AD13" i="327" a="1"/>
  <c r="AD13" i="327" s="1"/>
  <c r="AD12" i="327"/>
  <c r="AD12" i="327" a="1"/>
  <c r="AD11" i="327" a="1"/>
  <c r="AD11" i="327" s="1"/>
  <c r="AD10" i="327"/>
  <c r="AD10" i="327" a="1"/>
  <c r="N7" i="327"/>
  <c r="G7" i="327"/>
  <c r="I4" i="327"/>
  <c r="V3" i="327"/>
  <c r="F3" i="327"/>
  <c r="F2" i="327"/>
  <c r="A2" i="327" a="1"/>
  <c r="A2" i="327" s="1"/>
  <c r="S33" i="326"/>
  <c r="R33" i="326"/>
  <c r="Q33" i="326"/>
  <c r="P33" i="326"/>
  <c r="S32" i="326"/>
  <c r="R32" i="326"/>
  <c r="Q32" i="326"/>
  <c r="P32" i="326"/>
  <c r="S31" i="326"/>
  <c r="R31" i="326"/>
  <c r="Q31" i="326"/>
  <c r="P31" i="326"/>
  <c r="N31" i="326"/>
  <c r="M31" i="326"/>
  <c r="L31" i="326"/>
  <c r="K31" i="326"/>
  <c r="AD23" i="326"/>
  <c r="AD23" i="326" a="1"/>
  <c r="AD22" i="326" a="1"/>
  <c r="AD22" i="326" s="1"/>
  <c r="AD21" i="326" a="1"/>
  <c r="AD21" i="326" s="1"/>
  <c r="AD20" i="326" a="1"/>
  <c r="AD20" i="326" s="1"/>
  <c r="AD19" i="326" a="1"/>
  <c r="AD19" i="326" s="1"/>
  <c r="AD18" i="326" a="1"/>
  <c r="AD18" i="326" s="1"/>
  <c r="AD17" i="326" a="1"/>
  <c r="AD17" i="326" s="1"/>
  <c r="AD16" i="326" a="1"/>
  <c r="AD16" i="326" s="1"/>
  <c r="AD15" i="326" a="1"/>
  <c r="AD15" i="326" s="1"/>
  <c r="AD14" i="326" a="1"/>
  <c r="AD14" i="326" s="1"/>
  <c r="AD13" i="326" a="1"/>
  <c r="AD13" i="326" s="1"/>
  <c r="AD12" i="326" a="1"/>
  <c r="AD12" i="326" s="1"/>
  <c r="AD11" i="326"/>
  <c r="AD11" i="326" a="1"/>
  <c r="AD10" i="326" a="1"/>
  <c r="AD10" i="326" s="1"/>
  <c r="N7" i="326"/>
  <c r="G7" i="326"/>
  <c r="I4" i="326"/>
  <c r="V3" i="326"/>
  <c r="F3" i="326"/>
  <c r="F2" i="326"/>
  <c r="A2" i="326" a="1"/>
  <c r="A2" i="326" s="1"/>
  <c r="S33" i="325"/>
  <c r="R33" i="325"/>
  <c r="Q33" i="325"/>
  <c r="P33" i="325"/>
  <c r="S32" i="325"/>
  <c r="R32" i="325"/>
  <c r="Q32" i="325"/>
  <c r="P32" i="325"/>
  <c r="S31" i="325"/>
  <c r="R31" i="325"/>
  <c r="Q31" i="325"/>
  <c r="P31" i="325"/>
  <c r="N31" i="325"/>
  <c r="M31" i="325"/>
  <c r="L31" i="325"/>
  <c r="K31" i="325"/>
  <c r="AD23" i="325" a="1"/>
  <c r="AD23" i="325" s="1"/>
  <c r="AD22" i="325" a="1"/>
  <c r="AD22" i="325" s="1"/>
  <c r="AD21" i="325" a="1"/>
  <c r="AD21" i="325" s="1"/>
  <c r="AD20" i="325"/>
  <c r="AD20" i="325" a="1"/>
  <c r="AD19" i="325" a="1"/>
  <c r="AD19" i="325" s="1"/>
  <c r="AD18" i="325" a="1"/>
  <c r="AD18" i="325" s="1"/>
  <c r="AD17" i="325"/>
  <c r="AD17" i="325" a="1"/>
  <c r="AD16" i="325"/>
  <c r="AD16" i="325" a="1"/>
  <c r="AD15" i="325" a="1"/>
  <c r="AD15" i="325" s="1"/>
  <c r="AD14" i="325" a="1"/>
  <c r="AD14" i="325" s="1"/>
  <c r="AD13" i="325" a="1"/>
  <c r="AD13" i="325" s="1"/>
  <c r="AD12" i="325" a="1"/>
  <c r="AD12" i="325" s="1"/>
  <c r="AD11" i="325" a="1"/>
  <c r="AD11" i="325" s="1"/>
  <c r="AD10" i="325" a="1"/>
  <c r="AD10" i="325" s="1"/>
  <c r="N7" i="325"/>
  <c r="G7" i="325"/>
  <c r="I4" i="325"/>
  <c r="V3" i="325"/>
  <c r="F3" i="325"/>
  <c r="F2" i="325"/>
  <c r="A2" i="325" a="1"/>
  <c r="A2" i="325" s="1"/>
  <c r="S5" i="325" s="1"/>
  <c r="S33" i="324"/>
  <c r="R33" i="324"/>
  <c r="Q33" i="324"/>
  <c r="P33" i="324"/>
  <c r="S32" i="324"/>
  <c r="R32" i="324"/>
  <c r="Q32" i="324"/>
  <c r="P32" i="324"/>
  <c r="S31" i="324"/>
  <c r="R31" i="324"/>
  <c r="Q31" i="324"/>
  <c r="P31" i="324"/>
  <c r="N31" i="324"/>
  <c r="M31" i="324"/>
  <c r="L31" i="324"/>
  <c r="K31" i="324"/>
  <c r="AD23" i="324" a="1"/>
  <c r="AD23" i="324" s="1"/>
  <c r="AD22" i="324" a="1"/>
  <c r="AD22" i="324" s="1"/>
  <c r="AD21" i="324" a="1"/>
  <c r="AD21" i="324" s="1"/>
  <c r="AD20" i="324" a="1"/>
  <c r="AD20" i="324" s="1"/>
  <c r="AD19" i="324" a="1"/>
  <c r="AD19" i="324" s="1"/>
  <c r="AD18" i="324" a="1"/>
  <c r="AD18" i="324" s="1"/>
  <c r="AD17" i="324" a="1"/>
  <c r="AD17" i="324" s="1"/>
  <c r="AD16" i="324" a="1"/>
  <c r="AD16" i="324" s="1"/>
  <c r="AD15" i="324" a="1"/>
  <c r="AD15" i="324" s="1"/>
  <c r="AD14" i="324"/>
  <c r="AD14" i="324" a="1"/>
  <c r="AD13" i="324" a="1"/>
  <c r="AD13" i="324" s="1"/>
  <c r="AD12" i="324"/>
  <c r="AD12" i="324" a="1"/>
  <c r="AD11" i="324"/>
  <c r="AD11" i="324" a="1"/>
  <c r="AD10" i="324" a="1"/>
  <c r="AD10" i="324" s="1"/>
  <c r="N7" i="324"/>
  <c r="G7" i="324"/>
  <c r="I4" i="324"/>
  <c r="V3" i="324"/>
  <c r="F3" i="324"/>
  <c r="F2" i="324"/>
  <c r="A2" i="324" a="1"/>
  <c r="A2" i="324" s="1"/>
  <c r="S33" i="323"/>
  <c r="R33" i="323"/>
  <c r="Q33" i="323"/>
  <c r="P33" i="323"/>
  <c r="S32" i="323"/>
  <c r="R32" i="323"/>
  <c r="Q32" i="323"/>
  <c r="P32" i="323"/>
  <c r="S31" i="323"/>
  <c r="R31" i="323"/>
  <c r="Q31" i="323"/>
  <c r="P31" i="323"/>
  <c r="N31" i="323"/>
  <c r="M31" i="323"/>
  <c r="L31" i="323"/>
  <c r="K31" i="323"/>
  <c r="AD23" i="323" a="1"/>
  <c r="AD23" i="323" s="1"/>
  <c r="AD22" i="323" a="1"/>
  <c r="AD22" i="323" s="1"/>
  <c r="AD21" i="323" a="1"/>
  <c r="AD21" i="323" s="1"/>
  <c r="AD20" i="323"/>
  <c r="AD20" i="323" a="1"/>
  <c r="AD19" i="323"/>
  <c r="AD19" i="323" a="1"/>
  <c r="AD18" i="323"/>
  <c r="AD18" i="323" a="1"/>
  <c r="AD17" i="323" a="1"/>
  <c r="AD17" i="323" s="1"/>
  <c r="AD16" i="323" a="1"/>
  <c r="AD16" i="323" s="1"/>
  <c r="AD15" i="323"/>
  <c r="AD15" i="323" a="1"/>
  <c r="AD14" i="323" a="1"/>
  <c r="AD14" i="323" s="1"/>
  <c r="AD13" i="323"/>
  <c r="AD13" i="323" a="1"/>
  <c r="AD12" i="323" a="1"/>
  <c r="AD12" i="323" s="1"/>
  <c r="AD11" i="323"/>
  <c r="AD11" i="323" a="1"/>
  <c r="AD10" i="323"/>
  <c r="AD10" i="323" a="1"/>
  <c r="N7" i="323"/>
  <c r="G7" i="323"/>
  <c r="I4" i="323"/>
  <c r="V3" i="323"/>
  <c r="F3" i="323"/>
  <c r="F2" i="323"/>
  <c r="A2" i="323" a="1"/>
  <c r="A2" i="323" s="1"/>
  <c r="S33" i="322"/>
  <c r="R33" i="322"/>
  <c r="Q33" i="322"/>
  <c r="P33" i="322"/>
  <c r="S32" i="322"/>
  <c r="R32" i="322"/>
  <c r="Q32" i="322"/>
  <c r="P32" i="322"/>
  <c r="S31" i="322"/>
  <c r="R31" i="322"/>
  <c r="Q31" i="322"/>
  <c r="P31" i="322"/>
  <c r="N31" i="322"/>
  <c r="M31" i="322"/>
  <c r="L31" i="322"/>
  <c r="K31" i="322"/>
  <c r="AD23" i="322" a="1"/>
  <c r="AD23" i="322" s="1"/>
  <c r="AD22" i="322" a="1"/>
  <c r="AD22" i="322" s="1"/>
  <c r="AD21" i="322" a="1"/>
  <c r="AD21" i="322" s="1"/>
  <c r="AD20" i="322" a="1"/>
  <c r="AD20" i="322" s="1"/>
  <c r="AD19" i="322"/>
  <c r="AD19" i="322" a="1"/>
  <c r="AD18" i="322" a="1"/>
  <c r="AD18" i="322" s="1"/>
  <c r="AD17" i="322" a="1"/>
  <c r="AD17" i="322" s="1"/>
  <c r="AD16" i="322" a="1"/>
  <c r="AD16" i="322" s="1"/>
  <c r="AD15" i="322" a="1"/>
  <c r="AD15" i="322" s="1"/>
  <c r="AD14" i="322" a="1"/>
  <c r="AD14" i="322" s="1"/>
  <c r="AD13" i="322" a="1"/>
  <c r="AD13" i="322" s="1"/>
  <c r="AD12" i="322"/>
  <c r="AD12" i="322" a="1"/>
  <c r="AD11" i="322" a="1"/>
  <c r="AD11" i="322" s="1"/>
  <c r="AD10" i="322" a="1"/>
  <c r="AD10" i="322" s="1"/>
  <c r="N7" i="322"/>
  <c r="G7" i="322"/>
  <c r="I4" i="322"/>
  <c r="V3" i="322"/>
  <c r="F3" i="322"/>
  <c r="F2" i="322"/>
  <c r="A2" i="322" a="1"/>
  <c r="A2" i="322" s="1"/>
  <c r="J25" i="322" s="1"/>
  <c r="S33" i="321"/>
  <c r="R33" i="321"/>
  <c r="Q33" i="321"/>
  <c r="P33" i="321"/>
  <c r="S32" i="321"/>
  <c r="R32" i="321"/>
  <c r="Q32" i="321"/>
  <c r="P32" i="321"/>
  <c r="S31" i="321"/>
  <c r="R31" i="321"/>
  <c r="Q31" i="321"/>
  <c r="P31" i="321"/>
  <c r="N31" i="321"/>
  <c r="M31" i="321"/>
  <c r="L31" i="321"/>
  <c r="K31" i="321"/>
  <c r="AD23" i="321" a="1"/>
  <c r="AD23" i="321" s="1"/>
  <c r="AD22" i="321" a="1"/>
  <c r="AD22" i="321" s="1"/>
  <c r="AD21" i="321" a="1"/>
  <c r="AD21" i="321" s="1"/>
  <c r="AD20" i="321" a="1"/>
  <c r="AD20" i="321" s="1"/>
  <c r="AD19" i="321" a="1"/>
  <c r="AD19" i="321" s="1"/>
  <c r="AD18" i="321" a="1"/>
  <c r="AD18" i="321" s="1"/>
  <c r="AD17" i="321" a="1"/>
  <c r="AD17" i="321" s="1"/>
  <c r="AD16" i="321"/>
  <c r="AD16" i="321" a="1"/>
  <c r="AD15" i="321"/>
  <c r="AD15" i="321" a="1"/>
  <c r="AD14" i="321"/>
  <c r="AD14" i="321" a="1"/>
  <c r="AD13" i="321"/>
  <c r="AD13" i="321" a="1"/>
  <c r="AD12" i="321"/>
  <c r="AD12" i="321" a="1"/>
  <c r="AD11" i="321" a="1"/>
  <c r="AD11" i="321" s="1"/>
  <c r="AD10" i="321" a="1"/>
  <c r="AD10" i="321" s="1"/>
  <c r="N7" i="321"/>
  <c r="G7" i="321"/>
  <c r="I4" i="321"/>
  <c r="V3" i="321"/>
  <c r="F3" i="321"/>
  <c r="F2" i="321"/>
  <c r="A2" i="321" a="1"/>
  <c r="A2" i="321" s="1"/>
  <c r="S33" i="320"/>
  <c r="R33" i="320"/>
  <c r="Q33" i="320"/>
  <c r="P33" i="320"/>
  <c r="S32" i="320"/>
  <c r="R32" i="320"/>
  <c r="Q32" i="320"/>
  <c r="P32" i="320"/>
  <c r="S31" i="320"/>
  <c r="R31" i="320"/>
  <c r="Q31" i="320"/>
  <c r="P31" i="320"/>
  <c r="N31" i="320"/>
  <c r="M31" i="320"/>
  <c r="L31" i="320"/>
  <c r="K31" i="320"/>
  <c r="AD23" i="320" a="1"/>
  <c r="AD23" i="320" s="1"/>
  <c r="AD22" i="320" a="1"/>
  <c r="AD22" i="320" s="1"/>
  <c r="AD21" i="320" a="1"/>
  <c r="AD21" i="320" s="1"/>
  <c r="AD20" i="320" a="1"/>
  <c r="AD20" i="320" s="1"/>
  <c r="AD19" i="320"/>
  <c r="AD19" i="320" a="1"/>
  <c r="AD18" i="320" a="1"/>
  <c r="AD18" i="320" s="1"/>
  <c r="AD17" i="320"/>
  <c r="AD17" i="320" a="1"/>
  <c r="AD16" i="320" a="1"/>
  <c r="AD16" i="320" s="1"/>
  <c r="AD15" i="320"/>
  <c r="AD15" i="320" a="1"/>
  <c r="AD14" i="320" a="1"/>
  <c r="AD14" i="320" s="1"/>
  <c r="AD13" i="320" a="1"/>
  <c r="AD13" i="320" s="1"/>
  <c r="AD12" i="320" a="1"/>
  <c r="AD12" i="320" s="1"/>
  <c r="AD11" i="320" a="1"/>
  <c r="AD11" i="320" s="1"/>
  <c r="AD10" i="320" a="1"/>
  <c r="AD10" i="320" s="1"/>
  <c r="N7" i="320"/>
  <c r="G7" i="320"/>
  <c r="I4" i="320"/>
  <c r="V3" i="320"/>
  <c r="F3" i="320"/>
  <c r="F2" i="320"/>
  <c r="A2" i="320" a="1"/>
  <c r="A2" i="320" s="1"/>
  <c r="S33" i="319"/>
  <c r="R33" i="319"/>
  <c r="Q33" i="319"/>
  <c r="P33" i="319"/>
  <c r="S32" i="319"/>
  <c r="R32" i="319"/>
  <c r="Q32" i="319"/>
  <c r="P32" i="319"/>
  <c r="S31" i="319"/>
  <c r="R31" i="319"/>
  <c r="Q31" i="319"/>
  <c r="P31" i="319"/>
  <c r="N31" i="319"/>
  <c r="M31" i="319"/>
  <c r="L31" i="319"/>
  <c r="K31" i="319"/>
  <c r="AD23" i="319" a="1"/>
  <c r="AD23" i="319" s="1"/>
  <c r="AD22" i="319" a="1"/>
  <c r="AD22" i="319" s="1"/>
  <c r="AD21" i="319"/>
  <c r="AD21" i="319" a="1"/>
  <c r="AD20" i="319" a="1"/>
  <c r="AD20" i="319" s="1"/>
  <c r="AD19" i="319" a="1"/>
  <c r="AD19" i="319" s="1"/>
  <c r="AD18" i="319"/>
  <c r="AD18" i="319" a="1"/>
  <c r="AD17" i="319"/>
  <c r="AD17" i="319" a="1"/>
  <c r="AD16" i="319"/>
  <c r="AD16" i="319" a="1"/>
  <c r="AD15" i="319"/>
  <c r="AD15" i="319" a="1"/>
  <c r="AD14" i="319" a="1"/>
  <c r="AD14" i="319" s="1"/>
  <c r="AD13" i="319" a="1"/>
  <c r="AD13" i="319" s="1"/>
  <c r="AD12" i="319" a="1"/>
  <c r="AD12" i="319" s="1"/>
  <c r="AD11" i="319"/>
  <c r="AD11" i="319" a="1"/>
  <c r="AD10" i="319" a="1"/>
  <c r="AD10" i="319" s="1"/>
  <c r="N7" i="319"/>
  <c r="G7" i="319"/>
  <c r="I4" i="319"/>
  <c r="V3" i="319"/>
  <c r="F3" i="319"/>
  <c r="F2" i="319"/>
  <c r="A2" i="319" a="1"/>
  <c r="A2" i="319" s="1"/>
  <c r="S33" i="318"/>
  <c r="R33" i="318"/>
  <c r="Q33" i="318"/>
  <c r="P33" i="318"/>
  <c r="S32" i="318"/>
  <c r="R32" i="318"/>
  <c r="Q32" i="318"/>
  <c r="P32" i="318"/>
  <c r="S31" i="318"/>
  <c r="R31" i="318"/>
  <c r="Q31" i="318"/>
  <c r="P31" i="318"/>
  <c r="N31" i="318"/>
  <c r="M31" i="318"/>
  <c r="L31" i="318"/>
  <c r="K31" i="318"/>
  <c r="AD23" i="318" a="1"/>
  <c r="AD23" i="318" s="1"/>
  <c r="AD22" i="318" a="1"/>
  <c r="AD22" i="318" s="1"/>
  <c r="AD21" i="318" a="1"/>
  <c r="AD21" i="318" s="1"/>
  <c r="AD20" i="318"/>
  <c r="AD20" i="318" a="1"/>
  <c r="AD19" i="318" a="1"/>
  <c r="AD19" i="318" s="1"/>
  <c r="AD18" i="318" a="1"/>
  <c r="AD18" i="318" s="1"/>
  <c r="AD17" i="318" a="1"/>
  <c r="AD17" i="318" s="1"/>
  <c r="AD16" i="318" a="1"/>
  <c r="AD16" i="318" s="1"/>
  <c r="AD15" i="318" a="1"/>
  <c r="AD15" i="318" s="1"/>
  <c r="AD14" i="318"/>
  <c r="AD14" i="318" a="1"/>
  <c r="AD13" i="318" a="1"/>
  <c r="AD13" i="318" s="1"/>
  <c r="AD12" i="318"/>
  <c r="AD12" i="318" a="1"/>
  <c r="AD11" i="318" a="1"/>
  <c r="AD11" i="318" s="1"/>
  <c r="AD10" i="318" a="1"/>
  <c r="AD10" i="318" s="1"/>
  <c r="N7" i="318"/>
  <c r="G7" i="318"/>
  <c r="I4" i="318"/>
  <c r="V3" i="318"/>
  <c r="F3" i="318"/>
  <c r="F2" i="318"/>
  <c r="A2" i="318" a="1"/>
  <c r="A2" i="318" s="1"/>
  <c r="K4" i="318" s="1"/>
  <c r="S33" i="317"/>
  <c r="R33" i="317"/>
  <c r="Q33" i="317"/>
  <c r="P33" i="317"/>
  <c r="S32" i="317"/>
  <c r="R32" i="317"/>
  <c r="Q32" i="317"/>
  <c r="P32" i="317"/>
  <c r="S31" i="317"/>
  <c r="R31" i="317"/>
  <c r="Q31" i="317"/>
  <c r="P31" i="317"/>
  <c r="N31" i="317"/>
  <c r="M31" i="317"/>
  <c r="L31" i="317"/>
  <c r="K31" i="317"/>
  <c r="AD23" i="317"/>
  <c r="AD23" i="317" a="1"/>
  <c r="AD22" i="317" a="1"/>
  <c r="AD22" i="317" s="1"/>
  <c r="AD21" i="317"/>
  <c r="AD21" i="317" a="1"/>
  <c r="AD20" i="317" a="1"/>
  <c r="AD20" i="317" s="1"/>
  <c r="AD19" i="317" a="1"/>
  <c r="AD19" i="317" s="1"/>
  <c r="AD18" i="317" a="1"/>
  <c r="AD18" i="317" s="1"/>
  <c r="AD17" i="317" a="1"/>
  <c r="AD17" i="317" s="1"/>
  <c r="AD16" i="317" a="1"/>
  <c r="AD16" i="317" s="1"/>
  <c r="AD15" i="317" a="1"/>
  <c r="AD15" i="317" s="1"/>
  <c r="AD14" i="317"/>
  <c r="AD14" i="317" a="1"/>
  <c r="AD13" i="317" a="1"/>
  <c r="AD13" i="317" s="1"/>
  <c r="AD12" i="317" a="1"/>
  <c r="AD12" i="317" s="1"/>
  <c r="AD11" i="317" a="1"/>
  <c r="AD11" i="317" s="1"/>
  <c r="AD10" i="317" a="1"/>
  <c r="AD10" i="317" s="1"/>
  <c r="N7" i="317"/>
  <c r="G7" i="317"/>
  <c r="I4" i="317"/>
  <c r="V3" i="317"/>
  <c r="F3" i="317"/>
  <c r="F2" i="317"/>
  <c r="A2" i="317" a="1"/>
  <c r="A2" i="317" s="1"/>
  <c r="S33" i="316"/>
  <c r="R33" i="316"/>
  <c r="Q33" i="316"/>
  <c r="P33" i="316"/>
  <c r="S32" i="316"/>
  <c r="R32" i="316"/>
  <c r="Q32" i="316"/>
  <c r="P32" i="316"/>
  <c r="S31" i="316"/>
  <c r="R31" i="316"/>
  <c r="Q31" i="316"/>
  <c r="P31" i="316"/>
  <c r="N31" i="316"/>
  <c r="M31" i="316"/>
  <c r="L31" i="316"/>
  <c r="K31" i="316"/>
  <c r="AD23" i="316"/>
  <c r="AD23" i="316" a="1"/>
  <c r="AD22" i="316" a="1"/>
  <c r="AD22" i="316" s="1"/>
  <c r="AD21" i="316" a="1"/>
  <c r="AD21" i="316" s="1"/>
  <c r="AD20" i="316" a="1"/>
  <c r="AD20" i="316" s="1"/>
  <c r="AD19" i="316" a="1"/>
  <c r="AD19" i="316" s="1"/>
  <c r="AD18" i="316" a="1"/>
  <c r="AD18" i="316" s="1"/>
  <c r="AD17" i="316"/>
  <c r="AD17" i="316" a="1"/>
  <c r="AD16" i="316" a="1"/>
  <c r="AD16" i="316" s="1"/>
  <c r="AD15" i="316" a="1"/>
  <c r="AD15" i="316" s="1"/>
  <c r="AD14" i="316" a="1"/>
  <c r="AD14" i="316" s="1"/>
  <c r="AD13" i="316" a="1"/>
  <c r="AD13" i="316" s="1"/>
  <c r="AD12" i="316" a="1"/>
  <c r="AD12" i="316" s="1"/>
  <c r="AD11" i="316" a="1"/>
  <c r="AD11" i="316" s="1"/>
  <c r="AD10" i="316" a="1"/>
  <c r="AD10" i="316" s="1"/>
  <c r="N7" i="316"/>
  <c r="G7" i="316"/>
  <c r="I4" i="316"/>
  <c r="V3" i="316"/>
  <c r="F3" i="316"/>
  <c r="F2" i="316"/>
  <c r="A2" i="316" a="1"/>
  <c r="A2" i="316" s="1"/>
  <c r="S33" i="315"/>
  <c r="R33" i="315"/>
  <c r="Q33" i="315"/>
  <c r="P33" i="315"/>
  <c r="S32" i="315"/>
  <c r="R32" i="315"/>
  <c r="Q32" i="315"/>
  <c r="P32" i="315"/>
  <c r="S31" i="315"/>
  <c r="R31" i="315"/>
  <c r="Q31" i="315"/>
  <c r="P31" i="315"/>
  <c r="N31" i="315"/>
  <c r="M31" i="315"/>
  <c r="L31" i="315"/>
  <c r="K31" i="315"/>
  <c r="AD23" i="315" a="1"/>
  <c r="AD23" i="315" s="1"/>
  <c r="AD22" i="315" a="1"/>
  <c r="AD22" i="315" s="1"/>
  <c r="AD21" i="315" a="1"/>
  <c r="AD21" i="315" s="1"/>
  <c r="AD20" i="315" a="1"/>
  <c r="AD20" i="315" s="1"/>
  <c r="AD19" i="315" a="1"/>
  <c r="AD19" i="315" s="1"/>
  <c r="AD18" i="315" a="1"/>
  <c r="AD18" i="315" s="1"/>
  <c r="AD17" i="315" a="1"/>
  <c r="AD17" i="315" s="1"/>
  <c r="AD16" i="315" a="1"/>
  <c r="AD16" i="315" s="1"/>
  <c r="AD15" i="315" a="1"/>
  <c r="AD15" i="315" s="1"/>
  <c r="AD14" i="315" a="1"/>
  <c r="AD14" i="315" s="1"/>
  <c r="AD13" i="315" a="1"/>
  <c r="AD13" i="315" s="1"/>
  <c r="AD12" i="315" a="1"/>
  <c r="AD12" i="315" s="1"/>
  <c r="AD11" i="315" a="1"/>
  <c r="AD11" i="315" s="1"/>
  <c r="AD10" i="315" a="1"/>
  <c r="AD10" i="315" s="1"/>
  <c r="N7" i="315"/>
  <c r="G7" i="315"/>
  <c r="I4" i="315"/>
  <c r="V3" i="315"/>
  <c r="F3" i="315"/>
  <c r="F2" i="315"/>
  <c r="A2" i="315" a="1"/>
  <c r="A2" i="315" s="1"/>
  <c r="S33" i="314"/>
  <c r="R33" i="314"/>
  <c r="Q33" i="314"/>
  <c r="P33" i="314"/>
  <c r="S32" i="314"/>
  <c r="R32" i="314"/>
  <c r="Q32" i="314"/>
  <c r="P32" i="314"/>
  <c r="S31" i="314"/>
  <c r="R31" i="314"/>
  <c r="Q31" i="314"/>
  <c r="P31" i="314"/>
  <c r="N31" i="314"/>
  <c r="M31" i="314"/>
  <c r="L31" i="314"/>
  <c r="K31" i="314"/>
  <c r="AD23" i="314"/>
  <c r="AD23" i="314" a="1"/>
  <c r="AD22" i="314" a="1"/>
  <c r="AD22" i="314" s="1"/>
  <c r="AD21" i="314" a="1"/>
  <c r="AD21" i="314" s="1"/>
  <c r="AD20" i="314"/>
  <c r="AD20" i="314" a="1"/>
  <c r="AD19" i="314" a="1"/>
  <c r="AD19" i="314" s="1"/>
  <c r="AD18" i="314" a="1"/>
  <c r="AD18" i="314" s="1"/>
  <c r="AD17" i="314"/>
  <c r="AD17" i="314" a="1"/>
  <c r="AD16" i="314" a="1"/>
  <c r="AD16" i="314" s="1"/>
  <c r="AD15" i="314" a="1"/>
  <c r="AD15" i="314" s="1"/>
  <c r="AD14" i="314" a="1"/>
  <c r="AD14" i="314" s="1"/>
  <c r="AD13" i="314" a="1"/>
  <c r="AD13" i="314" s="1"/>
  <c r="AD12" i="314" a="1"/>
  <c r="AD12" i="314" s="1"/>
  <c r="AD11" i="314"/>
  <c r="AD11" i="314" a="1"/>
  <c r="AD10" i="314" a="1"/>
  <c r="AD10" i="314" s="1"/>
  <c r="N7" i="314"/>
  <c r="G7" i="314"/>
  <c r="I4" i="314"/>
  <c r="V3" i="314"/>
  <c r="F3" i="314"/>
  <c r="F2" i="314"/>
  <c r="A2" i="314" a="1"/>
  <c r="A2" i="314" s="1"/>
  <c r="S33" i="313"/>
  <c r="R33" i="313"/>
  <c r="Q33" i="313"/>
  <c r="P33" i="313"/>
  <c r="S32" i="313"/>
  <c r="R32" i="313"/>
  <c r="Q32" i="313"/>
  <c r="P32" i="313"/>
  <c r="S31" i="313"/>
  <c r="R31" i="313"/>
  <c r="Q31" i="313"/>
  <c r="P31" i="313"/>
  <c r="N31" i="313"/>
  <c r="M31" i="313"/>
  <c r="L31" i="313"/>
  <c r="K31" i="313"/>
  <c r="AD23" i="313" a="1"/>
  <c r="AD23" i="313" s="1"/>
  <c r="AD22" i="313" a="1"/>
  <c r="AD22" i="313" s="1"/>
  <c r="AD21" i="313" a="1"/>
  <c r="AD21" i="313" s="1"/>
  <c r="AD20" i="313"/>
  <c r="AD20" i="313" a="1"/>
  <c r="AD19" i="313" a="1"/>
  <c r="AD19" i="313" s="1"/>
  <c r="AD18" i="313" a="1"/>
  <c r="AD18" i="313" s="1"/>
  <c r="AD17" i="313" a="1"/>
  <c r="AD17" i="313" s="1"/>
  <c r="AD16" i="313"/>
  <c r="AD16" i="313" a="1"/>
  <c r="AD15" i="313" a="1"/>
  <c r="AD15" i="313" s="1"/>
  <c r="AD14" i="313"/>
  <c r="AD14" i="313" a="1"/>
  <c r="AD13" i="313" a="1"/>
  <c r="AD13" i="313" s="1"/>
  <c r="AD12" i="313" a="1"/>
  <c r="AD12" i="313" s="1"/>
  <c r="AD11" i="313"/>
  <c r="AD11" i="313" a="1"/>
  <c r="AD10" i="313" a="1"/>
  <c r="AD10" i="313" s="1"/>
  <c r="N7" i="313"/>
  <c r="G7" i="313"/>
  <c r="I4" i="313"/>
  <c r="V3" i="313"/>
  <c r="F3" i="313"/>
  <c r="F2" i="313"/>
  <c r="A2" i="313" a="1"/>
  <c r="A2" i="313" s="1"/>
  <c r="S33" i="312"/>
  <c r="R33" i="312"/>
  <c r="Q33" i="312"/>
  <c r="P33" i="312"/>
  <c r="S32" i="312"/>
  <c r="R32" i="312"/>
  <c r="Q32" i="312"/>
  <c r="P32" i="312"/>
  <c r="S31" i="312"/>
  <c r="R31" i="312"/>
  <c r="Q31" i="312"/>
  <c r="P31" i="312"/>
  <c r="N31" i="312"/>
  <c r="M31" i="312"/>
  <c r="L31" i="312"/>
  <c r="K31" i="312"/>
  <c r="AD23" i="312" a="1"/>
  <c r="AD23" i="312" s="1"/>
  <c r="AD22" i="312" a="1"/>
  <c r="AD22" i="312" s="1"/>
  <c r="AD21" i="312" a="1"/>
  <c r="AD21" i="312" s="1"/>
  <c r="AD20" i="312"/>
  <c r="AD20" i="312" a="1"/>
  <c r="AD19" i="312" a="1"/>
  <c r="AD19" i="312" s="1"/>
  <c r="AD18" i="312"/>
  <c r="AD18" i="312" a="1"/>
  <c r="AD17" i="312" a="1"/>
  <c r="AD17" i="312" s="1"/>
  <c r="AD16" i="312" a="1"/>
  <c r="AD16" i="312" s="1"/>
  <c r="AD15" i="312" a="1"/>
  <c r="AD15" i="312" s="1"/>
  <c r="AD14" i="312" a="1"/>
  <c r="AD14" i="312" s="1"/>
  <c r="AD13" i="312" a="1"/>
  <c r="AD13" i="312" s="1"/>
  <c r="AD12" i="312" a="1"/>
  <c r="AD12" i="312" s="1"/>
  <c r="AD11" i="312" a="1"/>
  <c r="AD11" i="312" s="1"/>
  <c r="AD10" i="312" a="1"/>
  <c r="AD10" i="312" s="1"/>
  <c r="N7" i="312"/>
  <c r="G7" i="312"/>
  <c r="I4" i="312"/>
  <c r="V3" i="312"/>
  <c r="F3" i="312"/>
  <c r="F2" i="312"/>
  <c r="A2" i="312" a="1"/>
  <c r="A2" i="312" s="1"/>
  <c r="S33" i="311"/>
  <c r="R33" i="311"/>
  <c r="Q33" i="311"/>
  <c r="P33" i="311"/>
  <c r="S32" i="311"/>
  <c r="R32" i="311"/>
  <c r="Q32" i="311"/>
  <c r="P32" i="311"/>
  <c r="S31" i="311"/>
  <c r="R31" i="311"/>
  <c r="Q31" i="311"/>
  <c r="P31" i="311"/>
  <c r="N31" i="311"/>
  <c r="M31" i="311"/>
  <c r="L31" i="311"/>
  <c r="K31" i="311"/>
  <c r="AD23" i="311" a="1"/>
  <c r="AD23" i="311" s="1"/>
  <c r="AD22" i="311"/>
  <c r="AD22" i="311" a="1"/>
  <c r="AD21" i="311" a="1"/>
  <c r="AD21" i="311" s="1"/>
  <c r="AD20" i="311" a="1"/>
  <c r="AD20" i="311" s="1"/>
  <c r="AD19" i="311"/>
  <c r="AD19" i="311" a="1"/>
  <c r="AD18" i="311" a="1"/>
  <c r="AD18" i="311" s="1"/>
  <c r="AD17" i="311" a="1"/>
  <c r="AD17" i="311" s="1"/>
  <c r="AD16" i="311" a="1"/>
  <c r="AD16" i="311" s="1"/>
  <c r="AD15" i="311" a="1"/>
  <c r="AD15" i="311" s="1"/>
  <c r="AD14" i="311" a="1"/>
  <c r="AD14" i="311" s="1"/>
  <c r="AD13" i="311" a="1"/>
  <c r="AD13" i="311" s="1"/>
  <c r="AD12" i="311" a="1"/>
  <c r="AD12" i="311" s="1"/>
  <c r="AD11" i="311" a="1"/>
  <c r="AD11" i="311" s="1"/>
  <c r="AD10" i="311" a="1"/>
  <c r="AD10" i="311" s="1"/>
  <c r="N7" i="311"/>
  <c r="G7" i="311"/>
  <c r="I4" i="311"/>
  <c r="V3" i="311"/>
  <c r="F3" i="311"/>
  <c r="F2" i="311"/>
  <c r="A2" i="311" a="1"/>
  <c r="A2" i="311" s="1"/>
  <c r="S33" i="310"/>
  <c r="R33" i="310"/>
  <c r="Q33" i="310"/>
  <c r="P33" i="310"/>
  <c r="S32" i="310"/>
  <c r="R32" i="310"/>
  <c r="Q32" i="310"/>
  <c r="P32" i="310"/>
  <c r="S31" i="310"/>
  <c r="R31" i="310"/>
  <c r="Q31" i="310"/>
  <c r="P31" i="310"/>
  <c r="N31" i="310"/>
  <c r="M31" i="310"/>
  <c r="L31" i="310"/>
  <c r="K31" i="310"/>
  <c r="AD23" i="310" a="1"/>
  <c r="AD23" i="310" s="1"/>
  <c r="AD22" i="310" a="1"/>
  <c r="AD22" i="310" s="1"/>
  <c r="AD21" i="310" a="1"/>
  <c r="AD21" i="310" s="1"/>
  <c r="AD20" i="310" a="1"/>
  <c r="AD20" i="310" s="1"/>
  <c r="AD19" i="310"/>
  <c r="AD19" i="310" a="1"/>
  <c r="AD18" i="310" a="1"/>
  <c r="AD18" i="310" s="1"/>
  <c r="AD17" i="310"/>
  <c r="AD17" i="310" a="1"/>
  <c r="AD16" i="310" a="1"/>
  <c r="AD16" i="310" s="1"/>
  <c r="AD15" i="310" a="1"/>
  <c r="AD15" i="310" s="1"/>
  <c r="AD14" i="310" a="1"/>
  <c r="AD14" i="310" s="1"/>
  <c r="AD13" i="310" a="1"/>
  <c r="AD13" i="310" s="1"/>
  <c r="AD12" i="310" a="1"/>
  <c r="AD12" i="310" s="1"/>
  <c r="AD11" i="310"/>
  <c r="AD11" i="310" a="1"/>
  <c r="AD10" i="310" a="1"/>
  <c r="AD10" i="310" s="1"/>
  <c r="N7" i="310"/>
  <c r="G7" i="310"/>
  <c r="I4" i="310"/>
  <c r="V3" i="310"/>
  <c r="F3" i="310"/>
  <c r="F2" i="310"/>
  <c r="A2" i="310" a="1"/>
  <c r="A2" i="310" s="1"/>
  <c r="S33" i="309"/>
  <c r="R33" i="309"/>
  <c r="Q33" i="309"/>
  <c r="P33" i="309"/>
  <c r="S32" i="309"/>
  <c r="R32" i="309"/>
  <c r="Q32" i="309"/>
  <c r="P32" i="309"/>
  <c r="S31" i="309"/>
  <c r="R31" i="309"/>
  <c r="Q31" i="309"/>
  <c r="P31" i="309"/>
  <c r="N31" i="309"/>
  <c r="M31" i="309"/>
  <c r="L31" i="309"/>
  <c r="K31" i="309"/>
  <c r="AD23" i="309" a="1"/>
  <c r="AD23" i="309" s="1"/>
  <c r="AD22" i="309" a="1"/>
  <c r="AD22" i="309" s="1"/>
  <c r="AD21" i="309"/>
  <c r="AD21" i="309" a="1"/>
  <c r="AD20" i="309" a="1"/>
  <c r="AD20" i="309" s="1"/>
  <c r="AD19" i="309" a="1"/>
  <c r="AD19" i="309" s="1"/>
  <c r="AD18" i="309" a="1"/>
  <c r="AD18" i="309" s="1"/>
  <c r="AD17" i="309" a="1"/>
  <c r="AD17" i="309" s="1"/>
  <c r="AD16" i="309" a="1"/>
  <c r="AD16" i="309" s="1"/>
  <c r="AD15" i="309" a="1"/>
  <c r="AD15" i="309" s="1"/>
  <c r="AD14" i="309"/>
  <c r="AD14" i="309" a="1"/>
  <c r="AD13" i="309" a="1"/>
  <c r="AD13" i="309" s="1"/>
  <c r="AD12" i="309" a="1"/>
  <c r="AD12" i="309" s="1"/>
  <c r="AD11" i="309" a="1"/>
  <c r="AD11" i="309" s="1"/>
  <c r="AD10" i="309" a="1"/>
  <c r="AD10" i="309" s="1"/>
  <c r="N7" i="309"/>
  <c r="G7" i="309"/>
  <c r="I4" i="309"/>
  <c r="V3" i="309"/>
  <c r="F3" i="309"/>
  <c r="F2" i="309"/>
  <c r="A2" i="309" a="1"/>
  <c r="A2" i="309" s="1"/>
  <c r="S33" i="308"/>
  <c r="R33" i="308"/>
  <c r="Q33" i="308"/>
  <c r="P33" i="308"/>
  <c r="S32" i="308"/>
  <c r="R32" i="308"/>
  <c r="Q32" i="308"/>
  <c r="P32" i="308"/>
  <c r="S31" i="308"/>
  <c r="R31" i="308"/>
  <c r="Q31" i="308"/>
  <c r="P31" i="308"/>
  <c r="N31" i="308"/>
  <c r="M31" i="308"/>
  <c r="L31" i="308"/>
  <c r="K31" i="308"/>
  <c r="AD23" i="308" a="1"/>
  <c r="AD23" i="308" s="1"/>
  <c r="AD22" i="308" a="1"/>
  <c r="AD22" i="308" s="1"/>
  <c r="AD21" i="308" a="1"/>
  <c r="AD21" i="308" s="1"/>
  <c r="AD20" i="308" a="1"/>
  <c r="AD20" i="308" s="1"/>
  <c r="AD19" i="308" a="1"/>
  <c r="AD19" i="308" s="1"/>
  <c r="AD18" i="308" a="1"/>
  <c r="AD18" i="308" s="1"/>
  <c r="AD17" i="308" a="1"/>
  <c r="AD17" i="308" s="1"/>
  <c r="AD16" i="308" a="1"/>
  <c r="AD16" i="308" s="1"/>
  <c r="AD15" i="308" a="1"/>
  <c r="AD15" i="308" s="1"/>
  <c r="AD14" i="308" a="1"/>
  <c r="AD14" i="308" s="1"/>
  <c r="AD13" i="308" a="1"/>
  <c r="AD13" i="308" s="1"/>
  <c r="AD12" i="308" a="1"/>
  <c r="AD12" i="308" s="1"/>
  <c r="AD11" i="308" a="1"/>
  <c r="AD11" i="308" s="1"/>
  <c r="AD10" i="308" a="1"/>
  <c r="AD10" i="308" s="1"/>
  <c r="N7" i="308"/>
  <c r="G7" i="308"/>
  <c r="I4" i="308"/>
  <c r="V3" i="308"/>
  <c r="F3" i="308"/>
  <c r="F2" i="308"/>
  <c r="A2" i="308" a="1"/>
  <c r="A2" i="308" s="1"/>
  <c r="S4" i="6"/>
  <c r="H11" i="346" s="1"/>
  <c r="D2" i="3"/>
  <c r="E2" i="3"/>
  <c r="F2" i="3"/>
  <c r="G2" i="3"/>
  <c r="H2" i="3"/>
  <c r="I2" i="3"/>
  <c r="J2" i="3"/>
  <c r="K2" i="3"/>
  <c r="L2" i="3"/>
  <c r="M2" i="3"/>
  <c r="N2" i="3"/>
  <c r="O2" i="3"/>
  <c r="P2" i="3"/>
  <c r="Q2" i="3"/>
  <c r="R2" i="3"/>
  <c r="S2" i="3"/>
  <c r="T2" i="3"/>
  <c r="U2" i="3"/>
  <c r="V2" i="3"/>
  <c r="W2" i="3"/>
  <c r="X2" i="3"/>
  <c r="Y2" i="3"/>
  <c r="Z2" i="3"/>
  <c r="AA2" i="3"/>
  <c r="AB2" i="3"/>
  <c r="AC2" i="3"/>
  <c r="AD2" i="3"/>
  <c r="AE2" i="3"/>
  <c r="AF2" i="3"/>
  <c r="AG2" i="3"/>
  <c r="AH2" i="3"/>
  <c r="AI2" i="3"/>
  <c r="AJ2" i="3"/>
  <c r="AK2" i="3"/>
  <c r="AL2" i="3"/>
  <c r="AM2" i="3"/>
  <c r="AN2" i="3"/>
  <c r="AO2" i="3"/>
  <c r="AP2" i="3"/>
  <c r="AQ2" i="3"/>
  <c r="AR2" i="3"/>
  <c r="AS2" i="3"/>
  <c r="AT2" i="3"/>
  <c r="AU2" i="3"/>
  <c r="AV2" i="3"/>
  <c r="AW2" i="3"/>
  <c r="AX2" i="3"/>
  <c r="AY2" i="3"/>
  <c r="AZ2" i="3"/>
  <c r="BA2" i="3"/>
  <c r="BB2" i="3"/>
  <c r="BC2" i="3"/>
  <c r="BD2" i="3"/>
  <c r="BE2" i="3"/>
  <c r="BF2" i="3"/>
  <c r="BG2" i="3"/>
  <c r="BH2" i="3"/>
  <c r="BI2" i="3"/>
  <c r="BJ2" i="3"/>
  <c r="BK2" i="3"/>
  <c r="BL2" i="3"/>
  <c r="BM2" i="3"/>
  <c r="BN2" i="3"/>
  <c r="BO2" i="3"/>
  <c r="BP2" i="3"/>
  <c r="BQ2" i="3"/>
  <c r="BR2" i="3"/>
  <c r="BS2" i="3"/>
  <c r="BT2" i="3"/>
  <c r="BU2" i="3"/>
  <c r="BV2" i="3"/>
  <c r="BW2" i="3"/>
  <c r="BX2" i="3"/>
  <c r="BY2" i="3"/>
  <c r="BZ2" i="3"/>
  <c r="CA2" i="3"/>
  <c r="CB2" i="3"/>
  <c r="CC2" i="3"/>
  <c r="CD2" i="3"/>
  <c r="CE2" i="3"/>
  <c r="CF2" i="3"/>
  <c r="CG2" i="3"/>
  <c r="CH2" i="3"/>
  <c r="CI2" i="3"/>
  <c r="CJ2" i="3"/>
  <c r="CK2" i="3"/>
  <c r="CL2" i="3"/>
  <c r="CM2" i="3"/>
  <c r="CN2" i="3"/>
  <c r="CO2" i="3"/>
  <c r="CP2" i="3"/>
  <c r="CQ2" i="3"/>
  <c r="CR2" i="3"/>
  <c r="CS2" i="3"/>
  <c r="CT2" i="3"/>
  <c r="CU2" i="3"/>
  <c r="CV2" i="3"/>
  <c r="C2" i="3"/>
  <c r="B2" i="3"/>
  <c r="H17" i="316" l="1"/>
  <c r="AA17" i="316" s="1"/>
  <c r="H22" i="309"/>
  <c r="D22" i="309" s="1"/>
  <c r="H20" i="320"/>
  <c r="AA20" i="320" s="1"/>
  <c r="H15" i="88"/>
  <c r="H21" i="308"/>
  <c r="M21" i="308" s="1" a="1"/>
  <c r="M21" i="308" s="1"/>
  <c r="H18" i="309"/>
  <c r="H17" i="311"/>
  <c r="H17" i="312"/>
  <c r="M17" i="312" s="1" a="1"/>
  <c r="M17" i="312" s="1"/>
  <c r="H15" i="313"/>
  <c r="H11" i="314"/>
  <c r="H17" i="315"/>
  <c r="H23" i="319"/>
  <c r="O23" i="319" s="1" a="1"/>
  <c r="O23" i="319" s="1"/>
  <c r="H19" i="320"/>
  <c r="H20" i="309"/>
  <c r="AA20" i="309" s="1"/>
  <c r="H19" i="308"/>
  <c r="H18" i="316"/>
  <c r="H11" i="317"/>
  <c r="H16" i="309"/>
  <c r="H21" i="315"/>
  <c r="AA21" i="315" s="1"/>
  <c r="H14" i="318"/>
  <c r="G14" i="318" s="1" a="1"/>
  <c r="G14" i="318" s="1"/>
  <c r="H16" i="318"/>
  <c r="G16" i="318" s="1" a="1"/>
  <c r="G16" i="318" s="1"/>
  <c r="H15" i="319"/>
  <c r="H12" i="321"/>
  <c r="H12" i="316"/>
  <c r="M12" i="316" s="1" a="1"/>
  <c r="M12" i="316" s="1"/>
  <c r="H20" i="316"/>
  <c r="F20" i="316" s="1" a="1"/>
  <c r="F20" i="316" s="1"/>
  <c r="H20" i="318"/>
  <c r="N20" i="318" s="1" a="1"/>
  <c r="N20" i="318" s="1"/>
  <c r="AE20" i="318" s="1"/>
  <c r="H22" i="319"/>
  <c r="M22" i="319" s="1" a="1"/>
  <c r="M22" i="319" s="1"/>
  <c r="H11" i="330"/>
  <c r="M11" i="330" s="1" a="1"/>
  <c r="M11" i="330" s="1"/>
  <c r="H19" i="332"/>
  <c r="H23" i="346"/>
  <c r="H12" i="308"/>
  <c r="AA12" i="308" s="1"/>
  <c r="H16" i="308"/>
  <c r="H12" i="309"/>
  <c r="G12" i="309" s="1" a="1"/>
  <c r="G12" i="309" s="1"/>
  <c r="L22" i="309" a="1"/>
  <c r="L22" i="309" s="1"/>
  <c r="H16" i="310"/>
  <c r="AA16" i="310" s="1"/>
  <c r="H23" i="310"/>
  <c r="H15" i="311"/>
  <c r="K15" i="311" s="1" a="1"/>
  <c r="K15" i="311" s="1"/>
  <c r="H21" i="311"/>
  <c r="H23" i="311"/>
  <c r="H15" i="312"/>
  <c r="H18" i="313"/>
  <c r="N18" i="313" s="1" a="1"/>
  <c r="N18" i="313" s="1"/>
  <c r="AE18" i="313" s="1"/>
  <c r="H16" i="314"/>
  <c r="H18" i="314"/>
  <c r="H15" i="315"/>
  <c r="N15" i="315" s="1" a="1"/>
  <c r="N15" i="315" s="1"/>
  <c r="AE15" i="315" s="1"/>
  <c r="H10" i="316"/>
  <c r="D10" i="316" s="1"/>
  <c r="H21" i="316"/>
  <c r="H19" i="317"/>
  <c r="AA19" i="317" s="1"/>
  <c r="H13" i="319"/>
  <c r="H12" i="320"/>
  <c r="L12" i="320" s="1" a="1"/>
  <c r="L12" i="320" s="1"/>
  <c r="H16" i="320"/>
  <c r="AA16" i="320" s="1"/>
  <c r="H10" i="321"/>
  <c r="AA10" i="321" s="1"/>
  <c r="H17" i="321"/>
  <c r="K17" i="321" s="1" a="1"/>
  <c r="K17" i="321" s="1"/>
  <c r="H19" i="321"/>
  <c r="O19" i="321" s="1" a="1"/>
  <c r="O19" i="321" s="1"/>
  <c r="H19" i="322"/>
  <c r="H10" i="325"/>
  <c r="AA10" i="325" s="1"/>
  <c r="H13" i="328"/>
  <c r="H14" i="331"/>
  <c r="H13" i="345"/>
  <c r="K20" i="309" a="1"/>
  <c r="K20" i="309" s="1"/>
  <c r="L20" i="316" a="1"/>
  <c r="L20" i="316" s="1"/>
  <c r="L20" i="318" a="1"/>
  <c r="L20" i="318" s="1"/>
  <c r="F20" i="318" a="1"/>
  <c r="F20" i="318" s="1"/>
  <c r="E20" i="318" a="1"/>
  <c r="E20" i="318" s="1"/>
  <c r="K22" i="319" a="1"/>
  <c r="K22" i="319" s="1"/>
  <c r="H11" i="322"/>
  <c r="AA11" i="322" s="1"/>
  <c r="H20" i="322"/>
  <c r="H22" i="322"/>
  <c r="D22" i="322" s="1"/>
  <c r="H21" i="324"/>
  <c r="D21" i="324" s="1"/>
  <c r="H16" i="88"/>
  <c r="H10" i="308"/>
  <c r="H14" i="308"/>
  <c r="H10" i="309"/>
  <c r="G10" i="309" s="1" a="1"/>
  <c r="G10" i="309" s="1"/>
  <c r="H18" i="308"/>
  <c r="AA18" i="308" s="1"/>
  <c r="H20" i="308"/>
  <c r="H22" i="308"/>
  <c r="H23" i="308"/>
  <c r="K23" i="308" s="1" a="1"/>
  <c r="K23" i="308" s="1"/>
  <c r="H14" i="309"/>
  <c r="AA14" i="309" s="1"/>
  <c r="H15" i="309"/>
  <c r="H17" i="309"/>
  <c r="H14" i="310"/>
  <c r="F14" i="310" s="1" a="1"/>
  <c r="F14" i="310" s="1"/>
  <c r="H22" i="310"/>
  <c r="H13" i="311"/>
  <c r="H13" i="312"/>
  <c r="H22" i="312"/>
  <c r="H10" i="313"/>
  <c r="AA10" i="313" s="1"/>
  <c r="H12" i="313"/>
  <c r="H14" i="314"/>
  <c r="H13" i="315"/>
  <c r="G13" i="315" s="1" a="1"/>
  <c r="G13" i="315" s="1"/>
  <c r="H20" i="315"/>
  <c r="H16" i="316"/>
  <c r="H17" i="317"/>
  <c r="AA17" i="317" s="1"/>
  <c r="H10" i="320"/>
  <c r="H15" i="320"/>
  <c r="H16" i="321"/>
  <c r="L16" i="321" s="1" a="1"/>
  <c r="L16" i="321" s="1"/>
  <c r="H20" i="321"/>
  <c r="H21" i="321"/>
  <c r="O21" i="321" s="1" a="1"/>
  <c r="O21" i="321" s="1"/>
  <c r="H17" i="322"/>
  <c r="H21" i="322"/>
  <c r="H15" i="323"/>
  <c r="AA15" i="323" s="1"/>
  <c r="H18" i="324"/>
  <c r="E18" i="324" s="1" a="1"/>
  <c r="E18" i="324" s="1"/>
  <c r="H23" i="325"/>
  <c r="H16" i="326"/>
  <c r="M16" i="326" s="1" a="1"/>
  <c r="M16" i="326" s="1"/>
  <c r="H19" i="327"/>
  <c r="H15" i="339"/>
  <c r="H17" i="339"/>
  <c r="K22" i="309" a="1"/>
  <c r="K22" i="309" s="1"/>
  <c r="M22" i="309" a="1"/>
  <c r="M22" i="309" s="1"/>
  <c r="E22" i="309" a="1"/>
  <c r="E22" i="309" s="1"/>
  <c r="H22" i="346"/>
  <c r="H21" i="346"/>
  <c r="H21" i="345"/>
  <c r="H18" i="345"/>
  <c r="H16" i="345"/>
  <c r="H14" i="345"/>
  <c r="N14" i="345" s="1" a="1"/>
  <c r="N14" i="345" s="1"/>
  <c r="AE14" i="345" s="1"/>
  <c r="H12" i="345"/>
  <c r="H22" i="344"/>
  <c r="H21" i="344"/>
  <c r="H13" i="344"/>
  <c r="L13" i="344" s="1" a="1"/>
  <c r="L13" i="344" s="1"/>
  <c r="H11" i="344"/>
  <c r="H23" i="343"/>
  <c r="H20" i="343"/>
  <c r="H13" i="343"/>
  <c r="H11" i="343"/>
  <c r="H23" i="342"/>
  <c r="H22" i="342"/>
  <c r="H20" i="342"/>
  <c r="H17" i="342"/>
  <c r="H22" i="341"/>
  <c r="H18" i="341"/>
  <c r="H15" i="341"/>
  <c r="O15" i="341" s="1" a="1"/>
  <c r="O15" i="341" s="1"/>
  <c r="H14" i="341"/>
  <c r="AA14" i="341" s="1"/>
  <c r="H19" i="340"/>
  <c r="F19" i="340" s="1" a="1"/>
  <c r="F19" i="340" s="1"/>
  <c r="H13" i="340"/>
  <c r="H23" i="339"/>
  <c r="O23" i="339" s="1" a="1"/>
  <c r="O23" i="339" s="1"/>
  <c r="H20" i="339"/>
  <c r="H18" i="339"/>
  <c r="H13" i="339"/>
  <c r="H11" i="339"/>
  <c r="E11" i="339" s="1" a="1"/>
  <c r="E11" i="339" s="1"/>
  <c r="H23" i="338"/>
  <c r="H19" i="338"/>
  <c r="F19" i="338" s="1" a="1"/>
  <c r="F19" i="338" s="1"/>
  <c r="H14" i="338"/>
  <c r="H14" i="337"/>
  <c r="H11" i="337"/>
  <c r="H19" i="336"/>
  <c r="H14" i="336"/>
  <c r="H11" i="336"/>
  <c r="H23" i="335"/>
  <c r="F23" i="335" s="1" a="1"/>
  <c r="F23" i="335" s="1"/>
  <c r="H18" i="346"/>
  <c r="H16" i="346"/>
  <c r="H14" i="346"/>
  <c r="F14" i="346" s="1" a="1"/>
  <c r="F14" i="346" s="1"/>
  <c r="H12" i="346"/>
  <c r="AA12" i="346" s="1"/>
  <c r="H10" i="346"/>
  <c r="H22" i="345"/>
  <c r="G22" i="345" s="1" a="1"/>
  <c r="G22" i="345" s="1"/>
  <c r="H10" i="345"/>
  <c r="D10" i="345" s="1"/>
  <c r="H20" i="344"/>
  <c r="H18" i="344"/>
  <c r="N18" i="344" s="1" a="1"/>
  <c r="N18" i="344" s="1"/>
  <c r="AE18" i="344" s="1"/>
  <c r="H16" i="344"/>
  <c r="H21" i="343"/>
  <c r="K21" i="343" s="1" a="1"/>
  <c r="K21" i="343" s="1"/>
  <c r="H18" i="343"/>
  <c r="H16" i="343"/>
  <c r="H14" i="343"/>
  <c r="H15" i="342"/>
  <c r="N15" i="342" s="1" a="1"/>
  <c r="N15" i="342" s="1"/>
  <c r="AE15" i="342" s="1"/>
  <c r="H14" i="342"/>
  <c r="AA14" i="342" s="1"/>
  <c r="H12" i="342"/>
  <c r="H10" i="342"/>
  <c r="H16" i="341"/>
  <c r="N16" i="341" s="1" a="1"/>
  <c r="N16" i="341" s="1"/>
  <c r="AE16" i="341" s="1"/>
  <c r="H12" i="341"/>
  <c r="H22" i="340"/>
  <c r="L22" i="340" s="1" a="1"/>
  <c r="L22" i="340" s="1"/>
  <c r="H16" i="340"/>
  <c r="AA16" i="340" s="1"/>
  <c r="H11" i="340"/>
  <c r="O11" i="340" s="1" a="1"/>
  <c r="O11" i="340" s="1"/>
  <c r="H16" i="339"/>
  <c r="H21" i="338"/>
  <c r="H10" i="338"/>
  <c r="AA10" i="338" s="1"/>
  <c r="H22" i="337"/>
  <c r="H20" i="337"/>
  <c r="H18" i="337"/>
  <c r="H15" i="337"/>
  <c r="H22" i="336"/>
  <c r="H20" i="336"/>
  <c r="H17" i="336"/>
  <c r="H12" i="336"/>
  <c r="H20" i="346"/>
  <c r="H13" i="346"/>
  <c r="H15" i="345"/>
  <c r="H23" i="344"/>
  <c r="H19" i="344"/>
  <c r="G19" i="344" s="1" a="1"/>
  <c r="G19" i="344" s="1"/>
  <c r="H12" i="344"/>
  <c r="H19" i="343"/>
  <c r="H21" i="342"/>
  <c r="G21" i="342" s="1" a="1"/>
  <c r="G21" i="342" s="1"/>
  <c r="H19" i="342"/>
  <c r="H13" i="342"/>
  <c r="H21" i="341"/>
  <c r="H17" i="341"/>
  <c r="H10" i="341"/>
  <c r="G10" i="341" s="1" a="1"/>
  <c r="G10" i="341" s="1"/>
  <c r="H20" i="340"/>
  <c r="H14" i="340"/>
  <c r="H12" i="340"/>
  <c r="H14" i="339"/>
  <c r="L14" i="339" s="1" a="1"/>
  <c r="L14" i="339" s="1"/>
  <c r="H22" i="338"/>
  <c r="H20" i="338"/>
  <c r="H15" i="338"/>
  <c r="AA15" i="338" s="1"/>
  <c r="H13" i="338"/>
  <c r="H19" i="337"/>
  <c r="H17" i="337"/>
  <c r="H10" i="337"/>
  <c r="AA10" i="337" s="1"/>
  <c r="H21" i="336"/>
  <c r="K21" i="336" s="1" a="1"/>
  <c r="K21" i="336" s="1"/>
  <c r="H15" i="336"/>
  <c r="H15" i="335"/>
  <c r="H10" i="335"/>
  <c r="H23" i="334"/>
  <c r="H21" i="334"/>
  <c r="H14" i="334"/>
  <c r="H22" i="333"/>
  <c r="H18" i="333"/>
  <c r="K18" i="333" s="1" a="1"/>
  <c r="K18" i="333" s="1"/>
  <c r="H10" i="333"/>
  <c r="AA10" i="333" s="1"/>
  <c r="H22" i="332"/>
  <c r="H19" i="346"/>
  <c r="H17" i="344"/>
  <c r="L17" i="344" s="1" a="1"/>
  <c r="L17" i="344" s="1"/>
  <c r="H18" i="342"/>
  <c r="H19" i="341"/>
  <c r="H21" i="340"/>
  <c r="H18" i="340"/>
  <c r="H17" i="340"/>
  <c r="AA17" i="340" s="1"/>
  <c r="H21" i="339"/>
  <c r="H19" i="339"/>
  <c r="AA19" i="339" s="1"/>
  <c r="H12" i="339"/>
  <c r="H10" i="339"/>
  <c r="AA10" i="339" s="1"/>
  <c r="H13" i="337"/>
  <c r="H16" i="336"/>
  <c r="H10" i="336"/>
  <c r="H20" i="335"/>
  <c r="H17" i="335"/>
  <c r="H20" i="334"/>
  <c r="H19" i="334"/>
  <c r="F19" i="334" s="1" a="1"/>
  <c r="F19" i="334" s="1"/>
  <c r="H18" i="334"/>
  <c r="AA18" i="334" s="1"/>
  <c r="H16" i="334"/>
  <c r="H16" i="333"/>
  <c r="H14" i="333"/>
  <c r="F14" i="333" s="1" a="1"/>
  <c r="F14" i="333" s="1"/>
  <c r="H11" i="333"/>
  <c r="H23" i="332"/>
  <c r="K23" i="332" s="1" a="1"/>
  <c r="K23" i="332" s="1"/>
  <c r="H21" i="332"/>
  <c r="H13" i="332"/>
  <c r="H10" i="332"/>
  <c r="H20" i="331"/>
  <c r="N20" i="331" s="1" a="1"/>
  <c r="N20" i="331" s="1"/>
  <c r="AE20" i="331" s="1"/>
  <c r="H18" i="331"/>
  <c r="H11" i="331"/>
  <c r="H10" i="331"/>
  <c r="AA10" i="331" s="1"/>
  <c r="H23" i="330"/>
  <c r="K23" i="330" s="1" a="1"/>
  <c r="K23" i="330" s="1"/>
  <c r="H18" i="330"/>
  <c r="H13" i="330"/>
  <c r="E13" i="330" s="1" a="1"/>
  <c r="E13" i="330" s="1"/>
  <c r="H12" i="330"/>
  <c r="AA12" i="330" s="1"/>
  <c r="H23" i="329"/>
  <c r="O23" i="329" s="1" a="1"/>
  <c r="O23" i="329" s="1"/>
  <c r="H18" i="329"/>
  <c r="AA18" i="329" s="1"/>
  <c r="H15" i="329"/>
  <c r="H13" i="329"/>
  <c r="H22" i="328"/>
  <c r="AA22" i="328" s="1"/>
  <c r="H21" i="328"/>
  <c r="H20" i="328"/>
  <c r="H18" i="328"/>
  <c r="H15" i="328"/>
  <c r="H22" i="327"/>
  <c r="H21" i="327"/>
  <c r="H20" i="327"/>
  <c r="H17" i="327"/>
  <c r="H12" i="327"/>
  <c r="AA12" i="327" s="1"/>
  <c r="H23" i="326"/>
  <c r="L23" i="326" s="1" a="1"/>
  <c r="L23" i="326" s="1"/>
  <c r="H22" i="326"/>
  <c r="H20" i="326"/>
  <c r="M20" i="326" s="1" a="1"/>
  <c r="M20" i="326" s="1"/>
  <c r="H20" i="345"/>
  <c r="H15" i="343"/>
  <c r="D15" i="343" s="1"/>
  <c r="H23" i="341"/>
  <c r="D23" i="341" s="1"/>
  <c r="H20" i="341"/>
  <c r="H22" i="339"/>
  <c r="H11" i="338"/>
  <c r="H23" i="337"/>
  <c r="H21" i="337"/>
  <c r="H16" i="337"/>
  <c r="AA16" i="337" s="1"/>
  <c r="H18" i="336"/>
  <c r="H13" i="336"/>
  <c r="H21" i="335"/>
  <c r="H11" i="335"/>
  <c r="H22" i="334"/>
  <c r="H10" i="334"/>
  <c r="H23" i="333"/>
  <c r="H21" i="333"/>
  <c r="H20" i="333"/>
  <c r="H17" i="333"/>
  <c r="H12" i="333"/>
  <c r="H18" i="332"/>
  <c r="H15" i="332"/>
  <c r="H14" i="332"/>
  <c r="AA14" i="332" s="1"/>
  <c r="H11" i="332"/>
  <c r="L11" i="332" s="1" a="1"/>
  <c r="L11" i="332" s="1"/>
  <c r="H23" i="331"/>
  <c r="H19" i="331"/>
  <c r="AA19" i="331" s="1"/>
  <c r="H16" i="331"/>
  <c r="H15" i="331"/>
  <c r="H12" i="331"/>
  <c r="H20" i="330"/>
  <c r="F20" i="330" s="1" a="1"/>
  <c r="F20" i="330" s="1"/>
  <c r="H19" i="330"/>
  <c r="H20" i="329"/>
  <c r="E20" i="329" s="1" a="1"/>
  <c r="E20" i="329" s="1"/>
  <c r="H19" i="329"/>
  <c r="H16" i="329"/>
  <c r="H11" i="329"/>
  <c r="H16" i="328"/>
  <c r="H12" i="328"/>
  <c r="AA12" i="328" s="1"/>
  <c r="H10" i="328"/>
  <c r="H23" i="327"/>
  <c r="H15" i="327"/>
  <c r="H13" i="327"/>
  <c r="H10" i="327"/>
  <c r="H21" i="326"/>
  <c r="H19" i="326"/>
  <c r="G19" i="326" s="1" a="1"/>
  <c r="G19" i="326" s="1"/>
  <c r="H17" i="326"/>
  <c r="H15" i="326"/>
  <c r="L15" i="326" s="1" a="1"/>
  <c r="L15" i="326" s="1"/>
  <c r="H13" i="326"/>
  <c r="H22" i="325"/>
  <c r="H19" i="325"/>
  <c r="AA19" i="325" s="1"/>
  <c r="H16" i="325"/>
  <c r="H15" i="324"/>
  <c r="H11" i="324"/>
  <c r="L11" i="324" s="1" a="1"/>
  <c r="L11" i="324" s="1"/>
  <c r="H16" i="323"/>
  <c r="AA16" i="323" s="1"/>
  <c r="H12" i="323"/>
  <c r="AA12" i="323" s="1"/>
  <c r="H15" i="346"/>
  <c r="H17" i="345"/>
  <c r="H11" i="345"/>
  <c r="H14" i="344"/>
  <c r="D14" i="344" s="1"/>
  <c r="H17" i="343"/>
  <c r="H12" i="343"/>
  <c r="N12" i="343" s="1" a="1"/>
  <c r="N12" i="343" s="1"/>
  <c r="AE12" i="343" s="1"/>
  <c r="H10" i="343"/>
  <c r="AA10" i="343" s="1"/>
  <c r="H12" i="338"/>
  <c r="H22" i="335"/>
  <c r="H18" i="335"/>
  <c r="H16" i="335"/>
  <c r="AA16" i="335" s="1"/>
  <c r="H13" i="335"/>
  <c r="L13" i="335" s="1" a="1"/>
  <c r="L13" i="335" s="1"/>
  <c r="H12" i="335"/>
  <c r="AA12" i="335" s="1"/>
  <c r="H17" i="334"/>
  <c r="H15" i="334"/>
  <c r="H11" i="334"/>
  <c r="G11" i="334" s="1" a="1"/>
  <c r="G11" i="334" s="1"/>
  <c r="H19" i="333"/>
  <c r="H15" i="333"/>
  <c r="H13" i="333"/>
  <c r="H20" i="332"/>
  <c r="AA20" i="332" s="1"/>
  <c r="H16" i="332"/>
  <c r="H21" i="331"/>
  <c r="H13" i="331"/>
  <c r="H17" i="346"/>
  <c r="H19" i="345"/>
  <c r="H15" i="344"/>
  <c r="H23" i="340"/>
  <c r="H16" i="338"/>
  <c r="H12" i="334"/>
  <c r="AA12" i="334" s="1"/>
  <c r="H14" i="330"/>
  <c r="H17" i="329"/>
  <c r="AA17" i="329" s="1"/>
  <c r="H10" i="329"/>
  <c r="N10" i="329" s="1" a="1"/>
  <c r="N10" i="329" s="1"/>
  <c r="AE10" i="329" s="1"/>
  <c r="H14" i="328"/>
  <c r="AA14" i="328" s="1"/>
  <c r="H18" i="326"/>
  <c r="AA18" i="326" s="1"/>
  <c r="H11" i="326"/>
  <c r="H18" i="325"/>
  <c r="AA18" i="325" s="1"/>
  <c r="H15" i="325"/>
  <c r="AA15" i="325" s="1"/>
  <c r="H13" i="325"/>
  <c r="H11" i="325"/>
  <c r="H20" i="324"/>
  <c r="O20" i="324" s="1" a="1"/>
  <c r="O20" i="324" s="1"/>
  <c r="H16" i="324"/>
  <c r="AA16" i="324" s="1"/>
  <c r="H14" i="324"/>
  <c r="M14" i="324" s="1" a="1"/>
  <c r="M14" i="324" s="1"/>
  <c r="H20" i="323"/>
  <c r="E20" i="323" s="1" a="1"/>
  <c r="E20" i="323" s="1"/>
  <c r="H19" i="323"/>
  <c r="N19" i="323" s="1" a="1"/>
  <c r="N19" i="323" s="1"/>
  <c r="AE19" i="323" s="1"/>
  <c r="H18" i="323"/>
  <c r="AA18" i="323" s="1"/>
  <c r="H13" i="322"/>
  <c r="H12" i="322"/>
  <c r="AA12" i="322" s="1"/>
  <c r="H18" i="321"/>
  <c r="H14" i="321"/>
  <c r="H11" i="321"/>
  <c r="H21" i="320"/>
  <c r="H18" i="320"/>
  <c r="H17" i="320"/>
  <c r="AA17" i="320" s="1"/>
  <c r="H13" i="320"/>
  <c r="H11" i="319"/>
  <c r="H22" i="318"/>
  <c r="H21" i="318"/>
  <c r="H19" i="318"/>
  <c r="D19" i="318" s="1"/>
  <c r="H17" i="318"/>
  <c r="AA17" i="318" s="1"/>
  <c r="H15" i="318"/>
  <c r="H12" i="318"/>
  <c r="H10" i="318"/>
  <c r="H18" i="317"/>
  <c r="H16" i="317"/>
  <c r="H15" i="316"/>
  <c r="H13" i="316"/>
  <c r="O13" i="316" s="1" a="1"/>
  <c r="O13" i="316" s="1"/>
  <c r="H18" i="315"/>
  <c r="H16" i="315"/>
  <c r="AA16" i="315" s="1"/>
  <c r="H23" i="314"/>
  <c r="H22" i="314"/>
  <c r="F22" i="314" s="1" a="1"/>
  <c r="F22" i="314" s="1"/>
  <c r="H20" i="314"/>
  <c r="H19" i="314"/>
  <c r="D19" i="314" s="1"/>
  <c r="H10" i="314"/>
  <c r="H21" i="313"/>
  <c r="O21" i="313" s="1" a="1"/>
  <c r="O21" i="313" s="1"/>
  <c r="H20" i="313"/>
  <c r="H16" i="313"/>
  <c r="H13" i="313"/>
  <c r="AA13" i="313" s="1"/>
  <c r="H18" i="312"/>
  <c r="H18" i="311"/>
  <c r="H18" i="310"/>
  <c r="AA18" i="310" s="1"/>
  <c r="H15" i="310"/>
  <c r="H13" i="310"/>
  <c r="M13" i="310" s="1" a="1"/>
  <c r="M13" i="310" s="1"/>
  <c r="H10" i="310"/>
  <c r="AA10" i="310" s="1"/>
  <c r="H23" i="309"/>
  <c r="H13" i="341"/>
  <c r="H11" i="341"/>
  <c r="H17" i="338"/>
  <c r="AA17" i="338" s="1"/>
  <c r="H14" i="335"/>
  <c r="H13" i="334"/>
  <c r="H12" i="332"/>
  <c r="H22" i="330"/>
  <c r="H15" i="330"/>
  <c r="F15" i="330" s="1" a="1"/>
  <c r="F15" i="330" s="1"/>
  <c r="H14" i="329"/>
  <c r="F14" i="329" s="1" a="1"/>
  <c r="F14" i="329" s="1"/>
  <c r="H12" i="329"/>
  <c r="N12" i="329" s="1" a="1"/>
  <c r="N12" i="329" s="1"/>
  <c r="AE12" i="329" s="1"/>
  <c r="H23" i="328"/>
  <c r="H14" i="327"/>
  <c r="N14" i="327" s="1" a="1"/>
  <c r="N14" i="327" s="1"/>
  <c r="AE14" i="327" s="1"/>
  <c r="H12" i="326"/>
  <c r="G12" i="326" s="1" a="1"/>
  <c r="G12" i="326" s="1"/>
  <c r="H19" i="324"/>
  <c r="N19" i="324" s="1" a="1"/>
  <c r="N19" i="324" s="1"/>
  <c r="AE19" i="324" s="1"/>
  <c r="H17" i="324"/>
  <c r="H12" i="324"/>
  <c r="F12" i="324" s="1" a="1"/>
  <c r="F12" i="324" s="1"/>
  <c r="H10" i="324"/>
  <c r="H23" i="323"/>
  <c r="D23" i="323" s="1"/>
  <c r="H10" i="323"/>
  <c r="H18" i="322"/>
  <c r="N18" i="322" s="1" a="1"/>
  <c r="N18" i="322" s="1"/>
  <c r="AE18" i="322" s="1"/>
  <c r="H16" i="322"/>
  <c r="AA16" i="322" s="1"/>
  <c r="H22" i="321"/>
  <c r="H15" i="321"/>
  <c r="H23" i="320"/>
  <c r="E23" i="320" s="1" a="1"/>
  <c r="E23" i="320" s="1"/>
  <c r="H22" i="320"/>
  <c r="H14" i="320"/>
  <c r="H11" i="320"/>
  <c r="AA11" i="320" s="1"/>
  <c r="H21" i="319"/>
  <c r="H20" i="319"/>
  <c r="H14" i="319"/>
  <c r="H12" i="319"/>
  <c r="H23" i="318"/>
  <c r="O23" i="318" s="1" a="1"/>
  <c r="O23" i="318" s="1"/>
  <c r="H13" i="318"/>
  <c r="H23" i="317"/>
  <c r="K23" i="317" s="1" a="1"/>
  <c r="K23" i="317" s="1"/>
  <c r="H20" i="317"/>
  <c r="H14" i="317"/>
  <c r="H12" i="317"/>
  <c r="H10" i="317"/>
  <c r="L10" i="317" s="1" a="1"/>
  <c r="L10" i="317" s="1"/>
  <c r="H23" i="316"/>
  <c r="H22" i="316"/>
  <c r="K22" i="316" s="1" a="1"/>
  <c r="K22" i="316" s="1"/>
  <c r="H19" i="316"/>
  <c r="H11" i="316"/>
  <c r="G11" i="316" s="1" a="1"/>
  <c r="G11" i="316" s="1"/>
  <c r="H23" i="315"/>
  <c r="H22" i="315"/>
  <c r="H14" i="315"/>
  <c r="AA14" i="315" s="1"/>
  <c r="H12" i="315"/>
  <c r="H10" i="315"/>
  <c r="H21" i="314"/>
  <c r="H17" i="314"/>
  <c r="H15" i="314"/>
  <c r="O15" i="314" s="1" a="1"/>
  <c r="O15" i="314" s="1"/>
  <c r="H13" i="314"/>
  <c r="H23" i="313"/>
  <c r="H22" i="313"/>
  <c r="H19" i="313"/>
  <c r="AA19" i="313" s="1"/>
  <c r="H17" i="313"/>
  <c r="H14" i="313"/>
  <c r="H11" i="313"/>
  <c r="H23" i="312"/>
  <c r="N23" i="312" s="1" a="1"/>
  <c r="N23" i="312" s="1"/>
  <c r="AE23" i="312" s="1"/>
  <c r="H19" i="312"/>
  <c r="H16" i="312"/>
  <c r="O16" i="312" s="1" a="1"/>
  <c r="O16" i="312" s="1"/>
  <c r="H14" i="312"/>
  <c r="H12" i="312"/>
  <c r="G12" i="312" s="1" a="1"/>
  <c r="G12" i="312" s="1"/>
  <c r="H10" i="312"/>
  <c r="H22" i="311"/>
  <c r="H20" i="311"/>
  <c r="H16" i="311"/>
  <c r="AA16" i="311" s="1"/>
  <c r="H14" i="311"/>
  <c r="H12" i="311"/>
  <c r="K12" i="311" s="1" a="1"/>
  <c r="K12" i="311" s="1"/>
  <c r="H10" i="311"/>
  <c r="H20" i="310"/>
  <c r="O20" i="310" s="1" a="1"/>
  <c r="O20" i="310" s="1"/>
  <c r="H11" i="310"/>
  <c r="H19" i="309"/>
  <c r="K19" i="309" s="1" a="1"/>
  <c r="K19" i="309" s="1"/>
  <c r="H23" i="345"/>
  <c r="H22" i="343"/>
  <c r="H16" i="342"/>
  <c r="L16" i="342" s="1" a="1"/>
  <c r="L16" i="342" s="1"/>
  <c r="H11" i="342"/>
  <c r="E11" i="342" s="1" a="1"/>
  <c r="E11" i="342" s="1"/>
  <c r="H15" i="340"/>
  <c r="H10" i="340"/>
  <c r="H18" i="338"/>
  <c r="H23" i="336"/>
  <c r="M23" i="336" s="1" a="1"/>
  <c r="M23" i="336" s="1"/>
  <c r="H19" i="335"/>
  <c r="M19" i="335" s="1" a="1"/>
  <c r="M19" i="335" s="1"/>
  <c r="H17" i="332"/>
  <c r="H17" i="331"/>
  <c r="H21" i="330"/>
  <c r="H16" i="330"/>
  <c r="AA16" i="330" s="1"/>
  <c r="H10" i="330"/>
  <c r="H22" i="329"/>
  <c r="H21" i="329"/>
  <c r="H19" i="328"/>
  <c r="AA19" i="328" s="1"/>
  <c r="H17" i="328"/>
  <c r="H11" i="328"/>
  <c r="M11" i="328" s="1" a="1"/>
  <c r="M11" i="328" s="1"/>
  <c r="H18" i="327"/>
  <c r="H16" i="327"/>
  <c r="K16" i="327" s="1" a="1"/>
  <c r="K16" i="327" s="1"/>
  <c r="H11" i="327"/>
  <c r="H14" i="326"/>
  <c r="G14" i="326" s="1" a="1"/>
  <c r="G14" i="326" s="1"/>
  <c r="H10" i="326"/>
  <c r="H21" i="325"/>
  <c r="H20" i="325"/>
  <c r="H14" i="325"/>
  <c r="H12" i="325"/>
  <c r="H23" i="324"/>
  <c r="H22" i="324"/>
  <c r="D22" i="324" s="1"/>
  <c r="H13" i="324"/>
  <c r="AA13" i="324" s="1"/>
  <c r="H22" i="323"/>
  <c r="H17" i="323"/>
  <c r="N17" i="323" s="1" a="1"/>
  <c r="N17" i="323" s="1"/>
  <c r="AE17" i="323" s="1"/>
  <c r="H14" i="323"/>
  <c r="H13" i="323"/>
  <c r="AA13" i="323" s="1"/>
  <c r="H11" i="323"/>
  <c r="K11" i="323" s="1" a="1"/>
  <c r="K11" i="323" s="1"/>
  <c r="H23" i="322"/>
  <c r="H14" i="322"/>
  <c r="H10" i="322"/>
  <c r="AA10" i="322" s="1"/>
  <c r="H23" i="321"/>
  <c r="H11" i="308"/>
  <c r="H13" i="308"/>
  <c r="G13" i="308" s="1" a="1"/>
  <c r="G13" i="308" s="1"/>
  <c r="H15" i="308"/>
  <c r="H17" i="308"/>
  <c r="M17" i="308" s="1" a="1"/>
  <c r="M17" i="308" s="1"/>
  <c r="H11" i="309"/>
  <c r="H13" i="309"/>
  <c r="AA13" i="309" s="1"/>
  <c r="H21" i="309"/>
  <c r="L21" i="309" s="1" a="1"/>
  <c r="L21" i="309" s="1"/>
  <c r="G22" i="309" a="1"/>
  <c r="G22" i="309" s="1"/>
  <c r="H12" i="310"/>
  <c r="H17" i="310"/>
  <c r="F17" i="310" s="1" a="1"/>
  <c r="F17" i="310" s="1"/>
  <c r="H19" i="310"/>
  <c r="H21" i="310"/>
  <c r="H11" i="311"/>
  <c r="H19" i="311"/>
  <c r="F19" i="311" s="1" a="1"/>
  <c r="F19" i="311" s="1"/>
  <c r="H11" i="312"/>
  <c r="H20" i="312"/>
  <c r="E20" i="312" s="1" a="1"/>
  <c r="E20" i="312" s="1"/>
  <c r="H21" i="312"/>
  <c r="H12" i="314"/>
  <c r="F12" i="314" s="1" a="1"/>
  <c r="F12" i="314" s="1"/>
  <c r="H11" i="315"/>
  <c r="H19" i="315"/>
  <c r="M19" i="315" s="1" a="1"/>
  <c r="M19" i="315" s="1"/>
  <c r="H14" i="316"/>
  <c r="H13" i="317"/>
  <c r="H15" i="317"/>
  <c r="H21" i="317"/>
  <c r="O21" i="317" s="1" a="1"/>
  <c r="O21" i="317" s="1"/>
  <c r="H22" i="317"/>
  <c r="H11" i="318"/>
  <c r="E11" i="318" s="1" a="1"/>
  <c r="E11" i="318" s="1"/>
  <c r="H18" i="318"/>
  <c r="G20" i="318" a="1"/>
  <c r="G20" i="318" s="1"/>
  <c r="H10" i="319"/>
  <c r="H16" i="319"/>
  <c r="H17" i="319"/>
  <c r="AA17" i="319" s="1"/>
  <c r="H18" i="319"/>
  <c r="H19" i="319"/>
  <c r="D22" i="319"/>
  <c r="G11" i="320" a="1"/>
  <c r="G11" i="320" s="1"/>
  <c r="G20" i="320" a="1"/>
  <c r="G20" i="320" s="1"/>
  <c r="H13" i="321"/>
  <c r="H15" i="322"/>
  <c r="H21" i="323"/>
  <c r="H17" i="325"/>
  <c r="AA17" i="325" s="1"/>
  <c r="H17" i="330"/>
  <c r="AA17" i="330" s="1"/>
  <c r="H22" i="331"/>
  <c r="M22" i="331" s="1" a="1"/>
  <c r="M22" i="331" s="1"/>
  <c r="H12" i="337"/>
  <c r="H10" i="344"/>
  <c r="M15" i="336" a="1"/>
  <c r="M15" i="336" s="1"/>
  <c r="G18" i="311" a="1"/>
  <c r="G18" i="311" s="1"/>
  <c r="N19" i="333" a="1"/>
  <c r="N19" i="333" s="1"/>
  <c r="AE19" i="333" s="1"/>
  <c r="G18" i="343" a="1"/>
  <c r="G18" i="343" s="1"/>
  <c r="K18" i="334" a="1"/>
  <c r="K18" i="334" s="1"/>
  <c r="M19" i="345" a="1"/>
  <c r="M19" i="345" s="1"/>
  <c r="K13" i="346" a="1"/>
  <c r="K13" i="346" s="1"/>
  <c r="K19" i="346" a="1"/>
  <c r="K19" i="346" s="1"/>
  <c r="E16" i="346" a="1"/>
  <c r="E16" i="346" s="1"/>
  <c r="Q2" i="346"/>
  <c r="M16" i="346" a="1"/>
  <c r="M16" i="346" s="1"/>
  <c r="D16" i="346"/>
  <c r="K2" i="346"/>
  <c r="F16" i="346" a="1"/>
  <c r="F16" i="346" s="1"/>
  <c r="D31" i="346"/>
  <c r="L16" i="346" a="1"/>
  <c r="L16" i="346" s="1"/>
  <c r="E15" i="346" a="1"/>
  <c r="E15" i="346" s="1"/>
  <c r="D28" i="346"/>
  <c r="S5" i="346"/>
  <c r="J25" i="346"/>
  <c r="P5" i="346"/>
  <c r="G16" i="346" a="1"/>
  <c r="G16" i="346" s="1"/>
  <c r="K5" i="346"/>
  <c r="K4" i="346"/>
  <c r="P4" i="346"/>
  <c r="F15" i="346" a="1"/>
  <c r="F15" i="346" s="1"/>
  <c r="G11" i="346" a="1"/>
  <c r="G11" i="346" s="1"/>
  <c r="L19" i="346" a="1"/>
  <c r="L19" i="346" s="1"/>
  <c r="O16" i="346" a="1"/>
  <c r="O16" i="346" s="1"/>
  <c r="N15" i="346" a="1"/>
  <c r="N15" i="346" s="1"/>
  <c r="AE15" i="346" s="1"/>
  <c r="L13" i="346" a="1"/>
  <c r="L13" i="346" s="1"/>
  <c r="M15" i="346" a="1"/>
  <c r="M15" i="346" s="1"/>
  <c r="N16" i="346" a="1"/>
  <c r="N16" i="346" s="1"/>
  <c r="AE16" i="346" s="1"/>
  <c r="O11" i="346" a="1"/>
  <c r="O11" i="346" s="1"/>
  <c r="AA11" i="346"/>
  <c r="K12" i="346" a="1"/>
  <c r="K12" i="346" s="1"/>
  <c r="AA23" i="346"/>
  <c r="K11" i="346" a="1"/>
  <c r="K11" i="346" s="1"/>
  <c r="L12" i="346" a="1"/>
  <c r="L12" i="346" s="1"/>
  <c r="D13" i="346"/>
  <c r="M13" i="346" a="1"/>
  <c r="M13" i="346" s="1"/>
  <c r="O15" i="346" a="1"/>
  <c r="O15" i="346" s="1"/>
  <c r="AA16" i="346"/>
  <c r="D19" i="346"/>
  <c r="M19" i="346" a="1"/>
  <c r="M19" i="346" s="1"/>
  <c r="AA22" i="346"/>
  <c r="K23" i="346" a="1"/>
  <c r="K23" i="346" s="1"/>
  <c r="E13" i="346" a="1"/>
  <c r="E13" i="346" s="1"/>
  <c r="G15" i="346" a="1"/>
  <c r="G15" i="346" s="1"/>
  <c r="E19" i="346" a="1"/>
  <c r="E19" i="346" s="1"/>
  <c r="L11" i="346" a="1"/>
  <c r="L11" i="346" s="1"/>
  <c r="D12" i="346"/>
  <c r="M12" i="346" a="1"/>
  <c r="M12" i="346" s="1"/>
  <c r="N13" i="346" a="1"/>
  <c r="N13" i="346" s="1"/>
  <c r="AE13" i="346" s="1"/>
  <c r="AA15" i="346"/>
  <c r="K16" i="346" a="1"/>
  <c r="K16" i="346" s="1"/>
  <c r="N19" i="346" a="1"/>
  <c r="N19" i="346" s="1"/>
  <c r="AE19" i="346" s="1"/>
  <c r="L23" i="346" a="1"/>
  <c r="L23" i="346" s="1"/>
  <c r="E12" i="346" a="1"/>
  <c r="E12" i="346" s="1"/>
  <c r="F13" i="346" a="1"/>
  <c r="F13" i="346" s="1"/>
  <c r="F19" i="346" a="1"/>
  <c r="F19" i="346" s="1"/>
  <c r="D11" i="346"/>
  <c r="M11" i="346" a="1"/>
  <c r="M11" i="346" s="1"/>
  <c r="N12" i="346" a="1"/>
  <c r="N12" i="346" s="1"/>
  <c r="AE12" i="346" s="1"/>
  <c r="O13" i="346" a="1"/>
  <c r="O13" i="346" s="1"/>
  <c r="K15" i="346" a="1"/>
  <c r="K15" i="346" s="1"/>
  <c r="O19" i="346" a="1"/>
  <c r="O19" i="346" s="1"/>
  <c r="D23" i="346"/>
  <c r="M23" i="346" a="1"/>
  <c r="M23" i="346" s="1"/>
  <c r="E11" i="346" a="1"/>
  <c r="E11" i="346" s="1"/>
  <c r="F12" i="346" a="1"/>
  <c r="F12" i="346" s="1"/>
  <c r="G13" i="346" a="1"/>
  <c r="G13" i="346" s="1"/>
  <c r="G19" i="346" a="1"/>
  <c r="G19" i="346" s="1"/>
  <c r="E23" i="346" a="1"/>
  <c r="E23" i="346" s="1"/>
  <c r="N11" i="346" a="1"/>
  <c r="N11" i="346" s="1"/>
  <c r="AE11" i="346" s="1"/>
  <c r="O12" i="346" a="1"/>
  <c r="O12" i="346" s="1"/>
  <c r="AA13" i="346"/>
  <c r="L15" i="346" a="1"/>
  <c r="L15" i="346" s="1"/>
  <c r="AA19" i="346"/>
  <c r="N23" i="346" a="1"/>
  <c r="N23" i="346" s="1"/>
  <c r="AE23" i="346" s="1"/>
  <c r="F11" i="346" a="1"/>
  <c r="F11" i="346" s="1"/>
  <c r="G12" i="346" a="1"/>
  <c r="G12" i="346" s="1"/>
  <c r="F23" i="346" a="1"/>
  <c r="F23" i="346" s="1"/>
  <c r="D15" i="346"/>
  <c r="P4" i="340"/>
  <c r="S5" i="340"/>
  <c r="O16" i="327" a="1"/>
  <c r="O16" i="327" s="1"/>
  <c r="K4" i="323"/>
  <c r="G15" i="323" a="1"/>
  <c r="G15" i="323" s="1"/>
  <c r="M13" i="345" a="1"/>
  <c r="M13" i="345" s="1"/>
  <c r="S5" i="345"/>
  <c r="L18" i="334" a="1"/>
  <c r="L18" i="334" s="1"/>
  <c r="M18" i="334" a="1"/>
  <c r="M18" i="334" s="1"/>
  <c r="K12" i="334" a="1"/>
  <c r="K12" i="334" s="1"/>
  <c r="G11" i="344" a="1"/>
  <c r="G11" i="344" s="1"/>
  <c r="O12" i="334" a="1"/>
  <c r="O12" i="334" s="1"/>
  <c r="N10" i="334" a="1"/>
  <c r="N10" i="334" s="1"/>
  <c r="AE10" i="334" s="1"/>
  <c r="E12" i="344" a="1"/>
  <c r="E12" i="344" s="1"/>
  <c r="K2" i="344"/>
  <c r="D28" i="323"/>
  <c r="E10" i="324" a="1"/>
  <c r="E10" i="324" s="1"/>
  <c r="Q2" i="344"/>
  <c r="G16" i="344" a="1"/>
  <c r="G16" i="344" s="1"/>
  <c r="S5" i="320"/>
  <c r="F12" i="344" a="1"/>
  <c r="F12" i="344" s="1"/>
  <c r="O17" i="323" a="1"/>
  <c r="O17" i="323" s="1"/>
  <c r="M16" i="344" a="1"/>
  <c r="M16" i="344" s="1"/>
  <c r="K5" i="334"/>
  <c r="E10" i="343" a="1"/>
  <c r="E10" i="343" s="1"/>
  <c r="S5" i="334"/>
  <c r="G12" i="334" a="1"/>
  <c r="G12" i="334" s="1"/>
  <c r="E18" i="334" a="1"/>
  <c r="E18" i="334" s="1"/>
  <c r="D28" i="344"/>
  <c r="K4" i="332"/>
  <c r="M16" i="332" a="1"/>
  <c r="M16" i="332" s="1"/>
  <c r="K16" i="332" a="1"/>
  <c r="K16" i="332" s="1"/>
  <c r="O10" i="332" a="1"/>
  <c r="O10" i="332" s="1"/>
  <c r="N10" i="332" a="1"/>
  <c r="N10" i="332" s="1"/>
  <c r="AE10" i="332" s="1"/>
  <c r="K18" i="332" a="1"/>
  <c r="K18" i="332" s="1"/>
  <c r="F16" i="332" a="1"/>
  <c r="F16" i="332" s="1"/>
  <c r="M10" i="332" a="1"/>
  <c r="M10" i="332" s="1"/>
  <c r="D16" i="332"/>
  <c r="K14" i="332" a="1"/>
  <c r="K14" i="332" s="1"/>
  <c r="P5" i="332"/>
  <c r="O14" i="332" a="1"/>
  <c r="O14" i="332" s="1"/>
  <c r="F14" i="332" a="1"/>
  <c r="F14" i="332" s="1"/>
  <c r="K5" i="332"/>
  <c r="O13" i="339" a="1"/>
  <c r="O13" i="339" s="1"/>
  <c r="N10" i="339" a="1"/>
  <c r="N10" i="339" s="1"/>
  <c r="AE10" i="339" s="1"/>
  <c r="D16" i="339"/>
  <c r="S5" i="339"/>
  <c r="F19" i="339" a="1"/>
  <c r="F19" i="339" s="1"/>
  <c r="P5" i="339"/>
  <c r="G12" i="328" a="1"/>
  <c r="G12" i="328" s="1"/>
  <c r="G14" i="328" a="1"/>
  <c r="G14" i="328" s="1"/>
  <c r="F14" i="328" a="1"/>
  <c r="F14" i="328" s="1"/>
  <c r="O18" i="328" a="1"/>
  <c r="O18" i="328" s="1"/>
  <c r="N11" i="328" a="1"/>
  <c r="N11" i="328" s="1"/>
  <c r="AE11" i="328" s="1"/>
  <c r="K4" i="328"/>
  <c r="S5" i="328"/>
  <c r="E11" i="328" a="1"/>
  <c r="E11" i="328" s="1"/>
  <c r="D11" i="328"/>
  <c r="F18" i="328" a="1"/>
  <c r="F18" i="328" s="1"/>
  <c r="O17" i="330" a="1"/>
  <c r="O17" i="330" s="1"/>
  <c r="Q2" i="330"/>
  <c r="G17" i="330" a="1"/>
  <c r="G17" i="330" s="1"/>
  <c r="F17" i="330" a="1"/>
  <c r="F17" i="330" s="1"/>
  <c r="N12" i="330" a="1"/>
  <c r="N12" i="330" s="1"/>
  <c r="AE12" i="330" s="1"/>
  <c r="K12" i="330" a="1"/>
  <c r="K12" i="330" s="1"/>
  <c r="D31" i="330"/>
  <c r="K5" i="330"/>
  <c r="D11" i="335"/>
  <c r="Q2" i="335"/>
  <c r="N12" i="335" a="1"/>
  <c r="N12" i="335" s="1"/>
  <c r="AE12" i="335" s="1"/>
  <c r="M12" i="335" a="1"/>
  <c r="M12" i="335" s="1"/>
  <c r="M11" i="335" a="1"/>
  <c r="M11" i="335" s="1"/>
  <c r="L12" i="335" a="1"/>
  <c r="L12" i="335" s="1"/>
  <c r="N16" i="335" a="1"/>
  <c r="N16" i="335" s="1"/>
  <c r="AE16" i="335" s="1"/>
  <c r="E10" i="335" a="1"/>
  <c r="E10" i="335" s="1"/>
  <c r="D12" i="335"/>
  <c r="E16" i="335" a="1"/>
  <c r="E16" i="335" s="1"/>
  <c r="D16" i="335"/>
  <c r="P5" i="335"/>
  <c r="L11" i="335" a="1"/>
  <c r="L11" i="335" s="1"/>
  <c r="K5" i="335"/>
  <c r="K11" i="335" a="1"/>
  <c r="K11" i="335" s="1"/>
  <c r="G14" i="342" a="1"/>
  <c r="G14" i="342" s="1"/>
  <c r="E18" i="342" a="1"/>
  <c r="E18" i="342" s="1"/>
  <c r="L13" i="342" a="1"/>
  <c r="L13" i="342" s="1"/>
  <c r="E13" i="342" a="1"/>
  <c r="E13" i="342" s="1"/>
  <c r="K5" i="342"/>
  <c r="K4" i="342"/>
  <c r="F16" i="342" a="1"/>
  <c r="F16" i="342" s="1"/>
  <c r="Q2" i="342"/>
  <c r="M14" i="342" a="1"/>
  <c r="M14" i="342" s="1"/>
  <c r="E16" i="342" a="1"/>
  <c r="E16" i="342" s="1"/>
  <c r="K18" i="342" a="1"/>
  <c r="K18" i="342" s="1"/>
  <c r="O13" i="342" a="1"/>
  <c r="O13" i="342" s="1"/>
  <c r="O11" i="337" a="1"/>
  <c r="O11" i="337" s="1"/>
  <c r="E10" i="337" a="1"/>
  <c r="E10" i="337" s="1"/>
  <c r="N16" i="337" a="1"/>
  <c r="N16" i="337" s="1"/>
  <c r="AE16" i="337" s="1"/>
  <c r="O18" i="323" a="1"/>
  <c r="O18" i="323" s="1"/>
  <c r="S5" i="326"/>
  <c r="K5" i="331"/>
  <c r="K2" i="334"/>
  <c r="N11" i="335" a="1"/>
  <c r="N11" i="335" s="1"/>
  <c r="AE11" i="335" s="1"/>
  <c r="N10" i="338" a="1"/>
  <c r="N10" i="338" s="1"/>
  <c r="AE10" i="338" s="1"/>
  <c r="D16" i="340"/>
  <c r="L18" i="342" a="1"/>
  <c r="L18" i="342" s="1"/>
  <c r="L12" i="345" a="1"/>
  <c r="L12" i="345" s="1"/>
  <c r="F10" i="332" a="1"/>
  <c r="F10" i="332" s="1"/>
  <c r="D13" i="326"/>
  <c r="G18" i="330" a="1"/>
  <c r="G18" i="330" s="1"/>
  <c r="G14" i="332" a="1"/>
  <c r="G14" i="332" s="1"/>
  <c r="Q2" i="334"/>
  <c r="M10" i="334" a="1"/>
  <c r="M10" i="334" s="1"/>
  <c r="D12" i="334"/>
  <c r="N15" i="334" a="1"/>
  <c r="N15" i="334" s="1"/>
  <c r="AE15" i="334" s="1"/>
  <c r="G16" i="340" a="1"/>
  <c r="G16" i="340" s="1"/>
  <c r="K4" i="343"/>
  <c r="K4" i="345"/>
  <c r="K11" i="317" a="1"/>
  <c r="K11" i="317" s="1"/>
  <c r="K2" i="323"/>
  <c r="G16" i="323" a="1"/>
  <c r="G16" i="323" s="1"/>
  <c r="L15" i="325" a="1"/>
  <c r="L15" i="325" s="1"/>
  <c r="S5" i="327"/>
  <c r="S5" i="343"/>
  <c r="F11" i="344" a="1"/>
  <c r="F11" i="344" s="1"/>
  <c r="P4" i="345"/>
  <c r="G13" i="345" a="1"/>
  <c r="G13" i="345" s="1"/>
  <c r="G12" i="330" a="1"/>
  <c r="G12" i="330" s="1"/>
  <c r="M13" i="326" a="1"/>
  <c r="M13" i="326" s="1"/>
  <c r="L19" i="330" a="1"/>
  <c r="L19" i="330" s="1"/>
  <c r="F11" i="326" a="1"/>
  <c r="F11" i="326" s="1"/>
  <c r="G15" i="338" a="1"/>
  <c r="G15" i="338" s="1"/>
  <c r="N14" i="342" a="1"/>
  <c r="N14" i="342" s="1"/>
  <c r="AE14" i="342" s="1"/>
  <c r="G18" i="328" a="1"/>
  <c r="G18" i="328" s="1"/>
  <c r="P4" i="323"/>
  <c r="F17" i="329" a="1"/>
  <c r="F17" i="329" s="1"/>
  <c r="O12" i="335" a="1"/>
  <c r="O12" i="335" s="1"/>
  <c r="M15" i="338" a="1"/>
  <c r="M15" i="338" s="1"/>
  <c r="K4" i="326"/>
  <c r="E12" i="326" a="1"/>
  <c r="E12" i="326" s="1"/>
  <c r="G13" i="329" a="1"/>
  <c r="G13" i="329" s="1"/>
  <c r="F10" i="334" a="1"/>
  <c r="F10" i="334" s="1"/>
  <c r="D15" i="334"/>
  <c r="G15" i="337" a="1"/>
  <c r="G15" i="337" s="1"/>
  <c r="E19" i="337" a="1"/>
  <c r="E19" i="337" s="1"/>
  <c r="F17" i="342" a="1"/>
  <c r="F17" i="342" s="1"/>
  <c r="G11" i="343" a="1"/>
  <c r="G11" i="343" s="1"/>
  <c r="G11" i="345" a="1"/>
  <c r="G11" i="345" s="1"/>
  <c r="G19" i="345" a="1"/>
  <c r="G19" i="345" s="1"/>
  <c r="G19" i="322" a="1"/>
  <c r="G19" i="322" s="1"/>
  <c r="L15" i="323" a="1"/>
  <c r="L15" i="323" s="1"/>
  <c r="P4" i="326"/>
  <c r="E14" i="328" a="1"/>
  <c r="E14" i="328" s="1"/>
  <c r="O10" i="334" a="1"/>
  <c r="O10" i="334" s="1"/>
  <c r="G15" i="334" a="1"/>
  <c r="G15" i="334" s="1"/>
  <c r="G10" i="338" a="1"/>
  <c r="G10" i="338" s="1"/>
  <c r="F13" i="342" a="1"/>
  <c r="F13" i="342" s="1"/>
  <c r="F11" i="343" a="1"/>
  <c r="F11" i="343" s="1"/>
  <c r="Q2" i="326"/>
  <c r="M15" i="323" a="1"/>
  <c r="M15" i="323" s="1"/>
  <c r="L18" i="323" a="1"/>
  <c r="L18" i="323" s="1"/>
  <c r="O14" i="325" a="1"/>
  <c r="O14" i="325" s="1"/>
  <c r="K5" i="326"/>
  <c r="L12" i="326" a="1"/>
  <c r="L12" i="326" s="1"/>
  <c r="G17" i="326" a="1"/>
  <c r="G17" i="326" s="1"/>
  <c r="F12" i="328" a="1"/>
  <c r="F12" i="328" s="1"/>
  <c r="K10" i="334" a="1"/>
  <c r="K10" i="334" s="1"/>
  <c r="L15" i="334" a="1"/>
  <c r="L15" i="334" s="1"/>
  <c r="G10" i="342" a="1"/>
  <c r="G10" i="342" s="1"/>
  <c r="G12" i="345" a="1"/>
  <c r="G12" i="345" s="1"/>
  <c r="G16" i="345" a="1"/>
  <c r="G16" i="345" s="1"/>
  <c r="D12" i="327"/>
  <c r="E12" i="327" a="1"/>
  <c r="E12" i="327" s="1"/>
  <c r="K2" i="329"/>
  <c r="P4" i="329"/>
  <c r="E18" i="329" a="1"/>
  <c r="E18" i="329" s="1"/>
  <c r="S5" i="329"/>
  <c r="D18" i="329"/>
  <c r="Q2" i="329"/>
  <c r="D31" i="329"/>
  <c r="N19" i="329" a="1"/>
  <c r="N19" i="329" s="1"/>
  <c r="AE19" i="329" s="1"/>
  <c r="E17" i="329" a="1"/>
  <c r="E17" i="329" s="1"/>
  <c r="E13" i="329" a="1"/>
  <c r="E13" i="329" s="1"/>
  <c r="D28" i="329"/>
  <c r="N18" i="329" a="1"/>
  <c r="N18" i="329" s="1"/>
  <c r="AE18" i="329" s="1"/>
  <c r="J25" i="329"/>
  <c r="L19" i="329" a="1"/>
  <c r="L19" i="329" s="1"/>
  <c r="M18" i="329" a="1"/>
  <c r="M18" i="329" s="1"/>
  <c r="N13" i="329" a="1"/>
  <c r="N13" i="329" s="1"/>
  <c r="AE13" i="329" s="1"/>
  <c r="L13" i="329" a="1"/>
  <c r="L13" i="329" s="1"/>
  <c r="K5" i="329"/>
  <c r="G19" i="329" a="1"/>
  <c r="G19" i="329" s="1"/>
  <c r="G18" i="329" a="1"/>
  <c r="G18" i="329" s="1"/>
  <c r="K4" i="329"/>
  <c r="F18" i="329" a="1"/>
  <c r="F18" i="329" s="1"/>
  <c r="G11" i="329" a="1"/>
  <c r="G11" i="329" s="1"/>
  <c r="M12" i="327" a="1"/>
  <c r="M12" i="327" s="1"/>
  <c r="D31" i="331"/>
  <c r="K4" i="331"/>
  <c r="F17" i="331" a="1"/>
  <c r="F17" i="331" s="1"/>
  <c r="F16" i="331" a="1"/>
  <c r="F16" i="331" s="1"/>
  <c r="Q2" i="331"/>
  <c r="K13" i="331" a="1"/>
  <c r="K13" i="331" s="1"/>
  <c r="K2" i="331"/>
  <c r="D28" i="331"/>
  <c r="K17" i="331" a="1"/>
  <c r="K17" i="331" s="1"/>
  <c r="L16" i="331" a="1"/>
  <c r="L16" i="331" s="1"/>
  <c r="J25" i="331"/>
  <c r="P4" i="331"/>
  <c r="P5" i="331"/>
  <c r="O16" i="331" a="1"/>
  <c r="O16" i="331" s="1"/>
  <c r="K10" i="331" a="1"/>
  <c r="K10" i="331" s="1"/>
  <c r="G10" i="331" a="1"/>
  <c r="G10" i="331" s="1"/>
  <c r="L18" i="331" a="1"/>
  <c r="L18" i="331" s="1"/>
  <c r="S5" i="331"/>
  <c r="L17" i="331" a="1"/>
  <c r="L17" i="331" s="1"/>
  <c r="D12" i="331"/>
  <c r="F13" i="331" a="1"/>
  <c r="F13" i="331" s="1"/>
  <c r="L10" i="331" a="1"/>
  <c r="L10" i="331" s="1"/>
  <c r="K12" i="327" a="1"/>
  <c r="K12" i="327" s="1"/>
  <c r="G12" i="327" a="1"/>
  <c r="G12" i="327" s="1"/>
  <c r="Q2" i="327"/>
  <c r="E16" i="327" a="1"/>
  <c r="E16" i="327" s="1"/>
  <c r="K2" i="327"/>
  <c r="F12" i="327" a="1"/>
  <c r="F12" i="327" s="1"/>
  <c r="D31" i="327"/>
  <c r="N12" i="327" a="1"/>
  <c r="N12" i="327" s="1"/>
  <c r="AE12" i="327" s="1"/>
  <c r="K5" i="327"/>
  <c r="P4" i="327"/>
  <c r="K4" i="327"/>
  <c r="F19" i="327" a="1"/>
  <c r="F19" i="327" s="1"/>
  <c r="J25" i="327"/>
  <c r="L19" i="327" a="1"/>
  <c r="L19" i="327" s="1"/>
  <c r="D28" i="327"/>
  <c r="P5" i="329"/>
  <c r="F19" i="329" a="1"/>
  <c r="F19" i="329" s="1"/>
  <c r="N19" i="327" a="1"/>
  <c r="N19" i="327" s="1"/>
  <c r="AE19" i="327" s="1"/>
  <c r="L21" i="333" a="1"/>
  <c r="L21" i="333" s="1"/>
  <c r="N21" i="333" a="1"/>
  <c r="N21" i="333" s="1"/>
  <c r="AE21" i="333" s="1"/>
  <c r="AA21" i="333"/>
  <c r="F21" i="333" a="1"/>
  <c r="F21" i="333" s="1"/>
  <c r="M21" i="333" a="1"/>
  <c r="M21" i="333" s="1"/>
  <c r="D21" i="333"/>
  <c r="O21" i="333" a="1"/>
  <c r="O21" i="333" s="1"/>
  <c r="G21" i="333" a="1"/>
  <c r="G21" i="333" s="1"/>
  <c r="E21" i="333" a="1"/>
  <c r="E21" i="333" s="1"/>
  <c r="K21" i="333" a="1"/>
  <c r="K21" i="333" s="1"/>
  <c r="L13" i="327" a="1"/>
  <c r="L13" i="327" s="1"/>
  <c r="F13" i="327" a="1"/>
  <c r="F13" i="327" s="1"/>
  <c r="P5" i="327"/>
  <c r="N13" i="327" a="1"/>
  <c r="N13" i="327" s="1"/>
  <c r="AE13" i="327" s="1"/>
  <c r="M17" i="329" a="1"/>
  <c r="M17" i="329" s="1"/>
  <c r="E20" i="327" a="1"/>
  <c r="E20" i="327" s="1"/>
  <c r="L11" i="328" a="1"/>
  <c r="L11" i="328" s="1"/>
  <c r="K11" i="328" a="1"/>
  <c r="K11" i="328" s="1"/>
  <c r="E12" i="328" a="1"/>
  <c r="E12" i="328" s="1"/>
  <c r="D28" i="328"/>
  <c r="E11" i="329" a="1"/>
  <c r="E11" i="329" s="1"/>
  <c r="AA11" i="329"/>
  <c r="E19" i="329" a="1"/>
  <c r="E19" i="329" s="1"/>
  <c r="N16" i="330" a="1"/>
  <c r="N16" i="330" s="1"/>
  <c r="AE16" i="330" s="1"/>
  <c r="AA18" i="330"/>
  <c r="K2" i="333"/>
  <c r="J25" i="333"/>
  <c r="F13" i="333" a="1"/>
  <c r="F13" i="333" s="1"/>
  <c r="S5" i="333"/>
  <c r="N13" i="333" a="1"/>
  <c r="N13" i="333" s="1"/>
  <c r="AE13" i="333" s="1"/>
  <c r="D13" i="333"/>
  <c r="K4" i="333"/>
  <c r="D31" i="333"/>
  <c r="F10" i="333" a="1"/>
  <c r="F10" i="333" s="1"/>
  <c r="D28" i="333"/>
  <c r="O13" i="333" a="1"/>
  <c r="O13" i="333" s="1"/>
  <c r="P5" i="333"/>
  <c r="N10" i="333" a="1"/>
  <c r="N10" i="333" s="1"/>
  <c r="AE10" i="333" s="1"/>
  <c r="K5" i="333"/>
  <c r="K13" i="333" a="1"/>
  <c r="K13" i="333" s="1"/>
  <c r="P4" i="333"/>
  <c r="K10" i="333" a="1"/>
  <c r="K10" i="333" s="1"/>
  <c r="K19" i="333" a="1"/>
  <c r="K19" i="333" s="1"/>
  <c r="Q2" i="333"/>
  <c r="E13" i="333" a="1"/>
  <c r="E13" i="333" s="1"/>
  <c r="G10" i="333" a="1"/>
  <c r="G10" i="333" s="1"/>
  <c r="G11" i="333" a="1"/>
  <c r="G11" i="333" s="1"/>
  <c r="K17" i="333" a="1"/>
  <c r="K17" i="333" s="1"/>
  <c r="K14" i="329" a="1"/>
  <c r="K14" i="329" s="1"/>
  <c r="N14" i="329" a="1"/>
  <c r="N14" i="329" s="1"/>
  <c r="AE14" i="329" s="1"/>
  <c r="N11" i="320" a="1"/>
  <c r="N11" i="320" s="1"/>
  <c r="AE11" i="320" s="1"/>
  <c r="Q2" i="323"/>
  <c r="O13" i="323" a="1"/>
  <c r="O13" i="323" s="1"/>
  <c r="M17" i="323" a="1"/>
  <c r="M17" i="323" s="1"/>
  <c r="G10" i="325" a="1"/>
  <c r="G10" i="325" s="1"/>
  <c r="E14" i="325" a="1"/>
  <c r="E14" i="325" s="1"/>
  <c r="G11" i="326" a="1"/>
  <c r="G11" i="326" s="1"/>
  <c r="L12" i="327" a="1"/>
  <c r="L12" i="327" s="1"/>
  <c r="D13" i="327"/>
  <c r="M13" i="327" a="1"/>
  <c r="M13" i="327" s="1"/>
  <c r="AA16" i="327"/>
  <c r="D19" i="327"/>
  <c r="M19" i="327" a="1"/>
  <c r="M19" i="327" s="1"/>
  <c r="N20" i="327" a="1"/>
  <c r="N20" i="327" s="1"/>
  <c r="AE20" i="327" s="1"/>
  <c r="AA22" i="327"/>
  <c r="K23" i="327" a="1"/>
  <c r="K23" i="327" s="1"/>
  <c r="K2" i="328"/>
  <c r="O12" i="328" a="1"/>
  <c r="O12" i="328" s="1"/>
  <c r="D14" i="328"/>
  <c r="N18" i="328" a="1"/>
  <c r="N18" i="328" s="1"/>
  <c r="AE18" i="328" s="1"/>
  <c r="L23" i="328" a="1"/>
  <c r="L23" i="328" s="1"/>
  <c r="K23" i="328" a="1"/>
  <c r="K23" i="328" s="1"/>
  <c r="N23" i="328" a="1"/>
  <c r="N23" i="328" s="1"/>
  <c r="AE23" i="328" s="1"/>
  <c r="D31" i="328"/>
  <c r="F11" i="329" a="1"/>
  <c r="F11" i="329" s="1"/>
  <c r="K13" i="329" a="1"/>
  <c r="K13" i="329" s="1"/>
  <c r="AA13" i="329"/>
  <c r="M13" i="329" a="1"/>
  <c r="M13" i="329" s="1"/>
  <c r="D13" i="329"/>
  <c r="L17" i="329" a="1"/>
  <c r="L17" i="329" s="1"/>
  <c r="K10" i="325" a="1"/>
  <c r="K10" i="325" s="1"/>
  <c r="F14" i="325" a="1"/>
  <c r="F14" i="325" s="1"/>
  <c r="E13" i="327" a="1"/>
  <c r="E13" i="327" s="1"/>
  <c r="E19" i="327" a="1"/>
  <c r="E19" i="327" s="1"/>
  <c r="F20" i="327" a="1"/>
  <c r="F20" i="327" s="1"/>
  <c r="Q2" i="328"/>
  <c r="E18" i="328" a="1"/>
  <c r="E18" i="328" s="1"/>
  <c r="N19" i="328" a="1"/>
  <c r="N19" i="328" s="1"/>
  <c r="AE19" i="328" s="1"/>
  <c r="M19" i="328" a="1"/>
  <c r="M19" i="328" s="1"/>
  <c r="AA21" i="328"/>
  <c r="O21" i="328" a="1"/>
  <c r="O21" i="328" s="1"/>
  <c r="G14" i="329" a="1"/>
  <c r="G14" i="329" s="1"/>
  <c r="D28" i="330"/>
  <c r="S5" i="330"/>
  <c r="J25" i="330"/>
  <c r="K16" i="330" a="1"/>
  <c r="K16" i="330" s="1"/>
  <c r="P5" i="330"/>
  <c r="P4" i="330"/>
  <c r="G16" i="330" a="1"/>
  <c r="G16" i="330" s="1"/>
  <c r="K4" i="330"/>
  <c r="M16" i="330" a="1"/>
  <c r="M16" i="330" s="1"/>
  <c r="D16" i="330"/>
  <c r="K2" i="330"/>
  <c r="F12" i="330" a="1"/>
  <c r="F12" i="330" s="1"/>
  <c r="E12" i="330" a="1"/>
  <c r="E12" i="330" s="1"/>
  <c r="M12" i="330" a="1"/>
  <c r="M12" i="330" s="1"/>
  <c r="D12" i="330"/>
  <c r="L12" i="330" a="1"/>
  <c r="L12" i="330" s="1"/>
  <c r="O12" i="330" a="1"/>
  <c r="O12" i="330" s="1"/>
  <c r="O16" i="330" a="1"/>
  <c r="O16" i="330" s="1"/>
  <c r="L18" i="332" a="1"/>
  <c r="L18" i="332" s="1"/>
  <c r="AA18" i="332"/>
  <c r="G18" i="332" a="1"/>
  <c r="G18" i="332" s="1"/>
  <c r="D18" i="332"/>
  <c r="E18" i="332" a="1"/>
  <c r="E18" i="332" s="1"/>
  <c r="O18" i="332" a="1"/>
  <c r="O18" i="332" s="1"/>
  <c r="N18" i="332" a="1"/>
  <c r="N18" i="332" s="1"/>
  <c r="AE18" i="332" s="1"/>
  <c r="M18" i="332" a="1"/>
  <c r="M18" i="332" s="1"/>
  <c r="F18" i="332" a="1"/>
  <c r="F18" i="332" s="1"/>
  <c r="L11" i="333" a="1"/>
  <c r="L11" i="333" s="1"/>
  <c r="G12" i="318" a="1"/>
  <c r="G12" i="318" s="1"/>
  <c r="F11" i="325" a="1"/>
  <c r="F11" i="325" s="1"/>
  <c r="O13" i="327" a="1"/>
  <c r="O13" i="327" s="1"/>
  <c r="O19" i="327" a="1"/>
  <c r="O19" i="327" s="1"/>
  <c r="AA20" i="327"/>
  <c r="AA18" i="328"/>
  <c r="K19" i="329" a="1"/>
  <c r="K19" i="329" s="1"/>
  <c r="AA19" i="329"/>
  <c r="M19" i="329" a="1"/>
  <c r="M19" i="329" s="1"/>
  <c r="D19" i="329"/>
  <c r="K19" i="330" a="1"/>
  <c r="K19" i="330" s="1"/>
  <c r="N23" i="331" a="1"/>
  <c r="N23" i="331" s="1"/>
  <c r="AE23" i="331" s="1"/>
  <c r="K23" i="331" a="1"/>
  <c r="K23" i="331" s="1"/>
  <c r="O23" i="331" a="1"/>
  <c r="O23" i="331" s="1"/>
  <c r="F23" i="331" a="1"/>
  <c r="F23" i="331" s="1"/>
  <c r="D23" i="331"/>
  <c r="AA23" i="331"/>
  <c r="M23" i="331" a="1"/>
  <c r="M23" i="331" s="1"/>
  <c r="L23" i="331" a="1"/>
  <c r="L23" i="331" s="1"/>
  <c r="G23" i="331" a="1"/>
  <c r="G23" i="331" s="1"/>
  <c r="E23" i="331" a="1"/>
  <c r="E23" i="331" s="1"/>
  <c r="O11" i="329" a="1"/>
  <c r="O11" i="329" s="1"/>
  <c r="N11" i="329" a="1"/>
  <c r="N11" i="329" s="1"/>
  <c r="AE11" i="329" s="1"/>
  <c r="K11" i="329" a="1"/>
  <c r="K11" i="329" s="1"/>
  <c r="G13" i="327" a="1"/>
  <c r="G13" i="327" s="1"/>
  <c r="M12" i="328" a="1"/>
  <c r="M12" i="328" s="1"/>
  <c r="D12" i="328"/>
  <c r="L12" i="328" a="1"/>
  <c r="L12" i="328" s="1"/>
  <c r="O14" i="328" a="1"/>
  <c r="O14" i="328" s="1"/>
  <c r="N14" i="328" a="1"/>
  <c r="N14" i="328" s="1"/>
  <c r="AE14" i="328" s="1"/>
  <c r="L11" i="329" a="1"/>
  <c r="L11" i="329" s="1"/>
  <c r="M14" i="329" a="1"/>
  <c r="M14" i="329" s="1"/>
  <c r="G22" i="329" a="1"/>
  <c r="G22" i="329" s="1"/>
  <c r="F22" i="329" a="1"/>
  <c r="F22" i="329" s="1"/>
  <c r="N22" i="329" a="1"/>
  <c r="N22" i="329" s="1"/>
  <c r="AE22" i="329" s="1"/>
  <c r="M22" i="329" a="1"/>
  <c r="M22" i="329" s="1"/>
  <c r="D22" i="329"/>
  <c r="AA22" i="329"/>
  <c r="O12" i="331" a="1"/>
  <c r="O12" i="331" s="1"/>
  <c r="L12" i="331" a="1"/>
  <c r="L12" i="331" s="1"/>
  <c r="AA12" i="331"/>
  <c r="G12" i="331" a="1"/>
  <c r="G12" i="331" s="1"/>
  <c r="E12" i="331" a="1"/>
  <c r="E12" i="331" s="1"/>
  <c r="N12" i="331" a="1"/>
  <c r="N12" i="331" s="1"/>
  <c r="AE12" i="331" s="1"/>
  <c r="M12" i="331" a="1"/>
  <c r="M12" i="331" s="1"/>
  <c r="F12" i="331" a="1"/>
  <c r="F12" i="331" s="1"/>
  <c r="G18" i="331" a="1"/>
  <c r="G18" i="331" s="1"/>
  <c r="O18" i="338" a="1"/>
  <c r="O18" i="338" s="1"/>
  <c r="N18" i="338" a="1"/>
  <c r="N18" i="338" s="1"/>
  <c r="AE18" i="338" s="1"/>
  <c r="E18" i="338" a="1"/>
  <c r="E18" i="338" s="1"/>
  <c r="M18" i="338" a="1"/>
  <c r="M18" i="338" s="1"/>
  <c r="G18" i="338" a="1"/>
  <c r="G18" i="338" s="1"/>
  <c r="F18" i="338" a="1"/>
  <c r="F18" i="338" s="1"/>
  <c r="AA18" i="338"/>
  <c r="L18" i="338" a="1"/>
  <c r="L18" i="338" s="1"/>
  <c r="D18" i="338"/>
  <c r="K18" i="338" a="1"/>
  <c r="K18" i="338" s="1"/>
  <c r="G19" i="327" a="1"/>
  <c r="G19" i="327" s="1"/>
  <c r="K5" i="323"/>
  <c r="N18" i="323" a="1"/>
  <c r="N18" i="323" s="1"/>
  <c r="AE18" i="323" s="1"/>
  <c r="G19" i="325" a="1"/>
  <c r="G19" i="325" s="1"/>
  <c r="O12" i="327" a="1"/>
  <c r="O12" i="327" s="1"/>
  <c r="AA13" i="327"/>
  <c r="M16" i="327" a="1"/>
  <c r="M16" i="327" s="1"/>
  <c r="AA19" i="327"/>
  <c r="K20" i="327" a="1"/>
  <c r="K20" i="327" s="1"/>
  <c r="D22" i="327"/>
  <c r="M22" i="327" a="1"/>
  <c r="M22" i="327" s="1"/>
  <c r="N23" i="327" a="1"/>
  <c r="N23" i="327" s="1"/>
  <c r="AE23" i="327" s="1"/>
  <c r="K5" i="328"/>
  <c r="O11" i="328" a="1"/>
  <c r="O11" i="328" s="1"/>
  <c r="K12" i="328" a="1"/>
  <c r="K12" i="328" s="1"/>
  <c r="K14" i="328" a="1"/>
  <c r="K14" i="328" s="1"/>
  <c r="M21" i="328" a="1"/>
  <c r="M21" i="328" s="1"/>
  <c r="D23" i="328"/>
  <c r="O23" i="328" a="1"/>
  <c r="O23" i="328" s="1"/>
  <c r="O13" i="329" a="1"/>
  <c r="O13" i="329" s="1"/>
  <c r="D17" i="329"/>
  <c r="K22" i="329" a="1"/>
  <c r="K22" i="329" s="1"/>
  <c r="K12" i="331" a="1"/>
  <c r="K12" i="331" s="1"/>
  <c r="L16" i="333" a="1"/>
  <c r="L16" i="333" s="1"/>
  <c r="G19" i="330" a="1"/>
  <c r="G19" i="330" s="1"/>
  <c r="F19" i="330" a="1"/>
  <c r="F19" i="330" s="1"/>
  <c r="N19" i="330" a="1"/>
  <c r="N19" i="330" s="1"/>
  <c r="AE19" i="330" s="1"/>
  <c r="E19" i="330" a="1"/>
  <c r="E19" i="330" s="1"/>
  <c r="M19" i="330" a="1"/>
  <c r="M19" i="330" s="1"/>
  <c r="D19" i="330"/>
  <c r="AA19" i="330"/>
  <c r="M18" i="328" a="1"/>
  <c r="M18" i="328" s="1"/>
  <c r="D18" i="328"/>
  <c r="L18" i="328" a="1"/>
  <c r="L18" i="328" s="1"/>
  <c r="M11" i="329" a="1"/>
  <c r="M11" i="329" s="1"/>
  <c r="F18" i="330" a="1"/>
  <c r="F18" i="330" s="1"/>
  <c r="E18" i="330" a="1"/>
  <c r="E18" i="330" s="1"/>
  <c r="M18" i="330" a="1"/>
  <c r="M18" i="330" s="1"/>
  <c r="D18" i="330"/>
  <c r="L18" i="330" a="1"/>
  <c r="L18" i="330" s="1"/>
  <c r="O18" i="330" a="1"/>
  <c r="O18" i="330" s="1"/>
  <c r="O19" i="330" a="1"/>
  <c r="O19" i="330" s="1"/>
  <c r="M13" i="334" a="1"/>
  <c r="M13" i="334" s="1"/>
  <c r="D13" i="334"/>
  <c r="O13" i="334" a="1"/>
  <c r="O13" i="334" s="1"/>
  <c r="N13" i="334" a="1"/>
  <c r="N13" i="334" s="1"/>
  <c r="AE13" i="334" s="1"/>
  <c r="L13" i="334" a="1"/>
  <c r="L13" i="334" s="1"/>
  <c r="F13" i="334" a="1"/>
  <c r="F13" i="334" s="1"/>
  <c r="AA13" i="334"/>
  <c r="G13" i="334" a="1"/>
  <c r="G13" i="334" s="1"/>
  <c r="E13" i="334" a="1"/>
  <c r="E13" i="334" s="1"/>
  <c r="L17" i="320" a="1"/>
  <c r="L17" i="320" s="1"/>
  <c r="F15" i="324" a="1"/>
  <c r="F15" i="324" s="1"/>
  <c r="G13" i="326" a="1"/>
  <c r="G13" i="326" s="1"/>
  <c r="K13" i="327" a="1"/>
  <c r="K13" i="327" s="1"/>
  <c r="K19" i="327" a="1"/>
  <c r="K19" i="327" s="1"/>
  <c r="L20" i="327" a="1"/>
  <c r="L20" i="327" s="1"/>
  <c r="N22" i="327" a="1"/>
  <c r="N22" i="327" s="1"/>
  <c r="AE22" i="327" s="1"/>
  <c r="O23" i="327" a="1"/>
  <c r="O23" i="327" s="1"/>
  <c r="AA11" i="328"/>
  <c r="L14" i="328" a="1"/>
  <c r="L14" i="328" s="1"/>
  <c r="K18" i="328" a="1"/>
  <c r="K18" i="328" s="1"/>
  <c r="O19" i="328" a="1"/>
  <c r="O19" i="328" s="1"/>
  <c r="O14" i="329" a="1"/>
  <c r="O14" i="329" s="1"/>
  <c r="L22" i="329" a="1"/>
  <c r="L22" i="329" s="1"/>
  <c r="K18" i="330" a="1"/>
  <c r="K18" i="330" s="1"/>
  <c r="L10" i="333" a="1"/>
  <c r="L10" i="333" s="1"/>
  <c r="G13" i="333" a="1"/>
  <c r="G13" i="333" s="1"/>
  <c r="K13" i="334" a="1"/>
  <c r="K13" i="334" s="1"/>
  <c r="D13" i="323"/>
  <c r="P4" i="325"/>
  <c r="F16" i="327" a="1"/>
  <c r="F16" i="327" s="1"/>
  <c r="G23" i="327" a="1"/>
  <c r="G23" i="327" s="1"/>
  <c r="G11" i="328" a="1"/>
  <c r="G11" i="328" s="1"/>
  <c r="E21" i="328" a="1"/>
  <c r="E21" i="328" s="1"/>
  <c r="F13" i="329" a="1"/>
  <c r="F13" i="329" s="1"/>
  <c r="D14" i="329"/>
  <c r="O19" i="329" a="1"/>
  <c r="O19" i="329" s="1"/>
  <c r="L16" i="330" a="1"/>
  <c r="L16" i="330" s="1"/>
  <c r="N18" i="330" a="1"/>
  <c r="N18" i="330" s="1"/>
  <c r="AE18" i="330" s="1"/>
  <c r="D20" i="327"/>
  <c r="J25" i="328"/>
  <c r="P5" i="328"/>
  <c r="P4" i="328"/>
  <c r="N12" i="328" a="1"/>
  <c r="N12" i="328" s="1"/>
  <c r="AE12" i="328" s="1"/>
  <c r="M14" i="328" a="1"/>
  <c r="M14" i="328" s="1"/>
  <c r="D11" i="329"/>
  <c r="E14" i="329" a="1"/>
  <c r="E14" i="329" s="1"/>
  <c r="AA14" i="329"/>
  <c r="G17" i="329" a="1"/>
  <c r="G17" i="329" s="1"/>
  <c r="O17" i="329" a="1"/>
  <c r="O17" i="329" s="1"/>
  <c r="N17" i="329" a="1"/>
  <c r="N17" i="329" s="1"/>
  <c r="AE17" i="329" s="1"/>
  <c r="K17" i="329" a="1"/>
  <c r="K17" i="329" s="1"/>
  <c r="F17" i="333" a="1"/>
  <c r="F17" i="333" s="1"/>
  <c r="L18" i="329" a="1"/>
  <c r="L18" i="329" s="1"/>
  <c r="O10" i="331" a="1"/>
  <c r="O10" i="331" s="1"/>
  <c r="N17" i="331" a="1"/>
  <c r="N17" i="331" s="1"/>
  <c r="AE17" i="331" s="1"/>
  <c r="AA17" i="331"/>
  <c r="G17" i="331" a="1"/>
  <c r="G17" i="331" s="1"/>
  <c r="M17" i="331" a="1"/>
  <c r="M17" i="331" s="1"/>
  <c r="AA16" i="332"/>
  <c r="N16" i="332" a="1"/>
  <c r="N16" i="332" s="1"/>
  <c r="AE16" i="332" s="1"/>
  <c r="E16" i="332" a="1"/>
  <c r="E16" i="332" s="1"/>
  <c r="L16" i="332" a="1"/>
  <c r="L16" i="332" s="1"/>
  <c r="F11" i="333" a="1"/>
  <c r="F11" i="333" s="1"/>
  <c r="AA19" i="333"/>
  <c r="G19" i="333" a="1"/>
  <c r="G19" i="333" s="1"/>
  <c r="L19" i="333" a="1"/>
  <c r="L19" i="333" s="1"/>
  <c r="O19" i="333" a="1"/>
  <c r="O19" i="333" s="1"/>
  <c r="E19" i="333" a="1"/>
  <c r="E19" i="333" s="1"/>
  <c r="M19" i="333" a="1"/>
  <c r="M19" i="333" s="1"/>
  <c r="E10" i="333" a="1"/>
  <c r="E10" i="333" s="1"/>
  <c r="M16" i="333" a="1"/>
  <c r="M16" i="333" s="1"/>
  <c r="D16" i="333"/>
  <c r="O16" i="333" a="1"/>
  <c r="O16" i="333" s="1"/>
  <c r="G16" i="333" a="1"/>
  <c r="G16" i="333" s="1"/>
  <c r="AA16" i="333"/>
  <c r="F16" i="333" a="1"/>
  <c r="F16" i="333" s="1"/>
  <c r="O18" i="331" a="1"/>
  <c r="O18" i="331" s="1"/>
  <c r="D18" i="331"/>
  <c r="K18" i="331" a="1"/>
  <c r="K18" i="331" s="1"/>
  <c r="F18" i="331" a="1"/>
  <c r="F18" i="331" s="1"/>
  <c r="E17" i="332" a="1"/>
  <c r="E17" i="332" s="1"/>
  <c r="N11" i="333" a="1"/>
  <c r="N11" i="333" s="1"/>
  <c r="AE11" i="333" s="1"/>
  <c r="AA11" i="333"/>
  <c r="M11" i="333" a="1"/>
  <c r="M11" i="333" s="1"/>
  <c r="K11" i="333" a="1"/>
  <c r="K11" i="333" s="1"/>
  <c r="K16" i="333" a="1"/>
  <c r="K16" i="333" s="1"/>
  <c r="N17" i="333" a="1"/>
  <c r="N17" i="333" s="1"/>
  <c r="AE17" i="333" s="1"/>
  <c r="AA17" i="333"/>
  <c r="O17" i="333" a="1"/>
  <c r="O17" i="333" s="1"/>
  <c r="E17" i="333" a="1"/>
  <c r="E17" i="333" s="1"/>
  <c r="M17" i="333" a="1"/>
  <c r="M17" i="333" s="1"/>
  <c r="L17" i="333" a="1"/>
  <c r="L17" i="333" s="1"/>
  <c r="G17" i="333" a="1"/>
  <c r="G17" i="333" s="1"/>
  <c r="M10" i="331" a="1"/>
  <c r="M10" i="331" s="1"/>
  <c r="AA13" i="331"/>
  <c r="G13" i="331" a="1"/>
  <c r="G13" i="331" s="1"/>
  <c r="N13" i="331" a="1"/>
  <c r="N13" i="331" s="1"/>
  <c r="AE13" i="331" s="1"/>
  <c r="E13" i="331" a="1"/>
  <c r="E13" i="331" s="1"/>
  <c r="D13" i="331"/>
  <c r="M18" i="331" a="1"/>
  <c r="M18" i="331" s="1"/>
  <c r="K20" i="331" a="1"/>
  <c r="K20" i="331" s="1"/>
  <c r="N16" i="333" a="1"/>
  <c r="N16" i="333" s="1"/>
  <c r="AE16" i="333" s="1"/>
  <c r="O18" i="329" a="1"/>
  <c r="O18" i="329" s="1"/>
  <c r="D10" i="331"/>
  <c r="O17" i="331" a="1"/>
  <c r="O17" i="331" s="1"/>
  <c r="N18" i="331" a="1"/>
  <c r="N18" i="331" s="1"/>
  <c r="AE18" i="331" s="1"/>
  <c r="D10" i="332"/>
  <c r="O16" i="332" a="1"/>
  <c r="O16" i="332" s="1"/>
  <c r="O21" i="332" a="1"/>
  <c r="O21" i="332" s="1"/>
  <c r="K21" i="332" a="1"/>
  <c r="K21" i="332" s="1"/>
  <c r="N21" i="332" a="1"/>
  <c r="N21" i="332" s="1"/>
  <c r="AE21" i="332" s="1"/>
  <c r="D21" i="332"/>
  <c r="L21" i="332" a="1"/>
  <c r="L21" i="332" s="1"/>
  <c r="AA21" i="332"/>
  <c r="F21" i="332" a="1"/>
  <c r="F21" i="332" s="1"/>
  <c r="N10" i="335" a="1"/>
  <c r="N10" i="335" s="1"/>
  <c r="AE10" i="335" s="1"/>
  <c r="M10" i="335" a="1"/>
  <c r="M10" i="335" s="1"/>
  <c r="D10" i="335"/>
  <c r="G10" i="335" a="1"/>
  <c r="G10" i="335" s="1"/>
  <c r="O10" i="335" a="1"/>
  <c r="O10" i="335" s="1"/>
  <c r="F10" i="335" a="1"/>
  <c r="F10" i="335" s="1"/>
  <c r="AA10" i="335"/>
  <c r="L10" i="335" a="1"/>
  <c r="L10" i="335" s="1"/>
  <c r="E10" i="331" a="1"/>
  <c r="E10" i="331" s="1"/>
  <c r="N10" i="331" a="1"/>
  <c r="N10" i="331" s="1"/>
  <c r="AE10" i="331" s="1"/>
  <c r="L13" i="331" a="1"/>
  <c r="L13" i="331" s="1"/>
  <c r="P4" i="332"/>
  <c r="D31" i="332"/>
  <c r="Q2" i="332"/>
  <c r="D28" i="332"/>
  <c r="J25" i="332"/>
  <c r="S5" i="332"/>
  <c r="E10" i="332" a="1"/>
  <c r="E10" i="332" s="1"/>
  <c r="N14" i="332" a="1"/>
  <c r="N14" i="332" s="1"/>
  <c r="AE14" i="332" s="1"/>
  <c r="E14" i="332" a="1"/>
  <c r="E14" i="332" s="1"/>
  <c r="D14" i="332"/>
  <c r="O11" i="333" a="1"/>
  <c r="O11" i="333" s="1"/>
  <c r="K10" i="335" a="1"/>
  <c r="K10" i="335" s="1"/>
  <c r="D17" i="331"/>
  <c r="AA18" i="331"/>
  <c r="F10" i="331" a="1"/>
  <c r="F10" i="331" s="1"/>
  <c r="M13" i="331" a="1"/>
  <c r="M13" i="331" s="1"/>
  <c r="E17" i="331" a="1"/>
  <c r="E17" i="331" s="1"/>
  <c r="K2" i="332"/>
  <c r="L14" i="332" a="1"/>
  <c r="L14" i="332" s="1"/>
  <c r="D19" i="333"/>
  <c r="E18" i="331" a="1"/>
  <c r="E18" i="331" s="1"/>
  <c r="AA10" i="332"/>
  <c r="L10" i="332" a="1"/>
  <c r="L10" i="332" s="1"/>
  <c r="G10" i="332" a="1"/>
  <c r="G10" i="332" s="1"/>
  <c r="D11" i="333"/>
  <c r="K23" i="335" a="1"/>
  <c r="K23" i="335" s="1"/>
  <c r="N23" i="335" a="1"/>
  <c r="N23" i="335" s="1"/>
  <c r="AE23" i="335" s="1"/>
  <c r="E23" i="335" a="1"/>
  <c r="E23" i="335" s="1"/>
  <c r="G23" i="335" a="1"/>
  <c r="G23" i="335" s="1"/>
  <c r="AA23" i="335"/>
  <c r="D23" i="335"/>
  <c r="M23" i="335" a="1"/>
  <c r="M23" i="335" s="1"/>
  <c r="L23" i="335" a="1"/>
  <c r="L23" i="335" s="1"/>
  <c r="O23" i="335" a="1"/>
  <c r="O23" i="335" s="1"/>
  <c r="O13" i="331" a="1"/>
  <c r="O13" i="331" s="1"/>
  <c r="M16" i="331" a="1"/>
  <c r="M16" i="331" s="1"/>
  <c r="D16" i="331"/>
  <c r="AA16" i="331"/>
  <c r="G16" i="331" a="1"/>
  <c r="G16" i="331" s="1"/>
  <c r="N16" i="331" a="1"/>
  <c r="N16" i="331" s="1"/>
  <c r="AE16" i="331" s="1"/>
  <c r="E16" i="331" a="1"/>
  <c r="E16" i="331" s="1"/>
  <c r="K16" i="331" a="1"/>
  <c r="K16" i="331" s="1"/>
  <c r="K10" i="332" a="1"/>
  <c r="K10" i="332" s="1"/>
  <c r="M14" i="332" a="1"/>
  <c r="M14" i="332" s="1"/>
  <c r="G16" i="332" a="1"/>
  <c r="G16" i="332" s="1"/>
  <c r="E11" i="333" a="1"/>
  <c r="E11" i="333" s="1"/>
  <c r="E16" i="333" a="1"/>
  <c r="E16" i="333" s="1"/>
  <c r="D17" i="333"/>
  <c r="F19" i="333" a="1"/>
  <c r="F19" i="333" s="1"/>
  <c r="K2" i="336"/>
  <c r="Q2" i="336"/>
  <c r="S5" i="336"/>
  <c r="D31" i="336"/>
  <c r="P5" i="336"/>
  <c r="F15" i="336" a="1"/>
  <c r="F15" i="336" s="1"/>
  <c r="E12" i="336" a="1"/>
  <c r="E12" i="336" s="1"/>
  <c r="P4" i="336"/>
  <c r="D12" i="336"/>
  <c r="D28" i="336"/>
  <c r="J25" i="336"/>
  <c r="F12" i="336" a="1"/>
  <c r="F12" i="336" s="1"/>
  <c r="K5" i="336"/>
  <c r="K20" i="336" a="1"/>
  <c r="K20" i="336" s="1"/>
  <c r="N20" i="336" a="1"/>
  <c r="N20" i="336" s="1"/>
  <c r="AE20" i="336" s="1"/>
  <c r="E20" i="336" a="1"/>
  <c r="E20" i="336" s="1"/>
  <c r="D20" i="336"/>
  <c r="M20" i="336" a="1"/>
  <c r="M20" i="336" s="1"/>
  <c r="AA20" i="336"/>
  <c r="O20" i="336" a="1"/>
  <c r="O20" i="336" s="1"/>
  <c r="L20" i="336" a="1"/>
  <c r="L20" i="336" s="1"/>
  <c r="G20" i="336" a="1"/>
  <c r="G20" i="336" s="1"/>
  <c r="F20" i="336" a="1"/>
  <c r="F20" i="336" s="1"/>
  <c r="AA13" i="333"/>
  <c r="L13" i="333" a="1"/>
  <c r="L13" i="333" s="1"/>
  <c r="P5" i="334"/>
  <c r="M12" i="334" a="1"/>
  <c r="M12" i="334" s="1"/>
  <c r="AA15" i="334"/>
  <c r="D31" i="335"/>
  <c r="O11" i="335" a="1"/>
  <c r="O11" i="335" s="1"/>
  <c r="J25" i="335"/>
  <c r="K2" i="335"/>
  <c r="F16" i="335" a="1"/>
  <c r="F16" i="335" s="1"/>
  <c r="S5" i="335"/>
  <c r="K4" i="335"/>
  <c r="M16" i="335" a="1"/>
  <c r="M16" i="335" s="1"/>
  <c r="L16" i="335" a="1"/>
  <c r="L16" i="335" s="1"/>
  <c r="G11" i="335" a="1"/>
  <c r="G11" i="335" s="1"/>
  <c r="F13" i="336" a="1"/>
  <c r="F13" i="336" s="1"/>
  <c r="M13" i="333" a="1"/>
  <c r="M13" i="333" s="1"/>
  <c r="O23" i="333" a="1"/>
  <c r="O23" i="333" s="1"/>
  <c r="J25" i="334"/>
  <c r="P4" i="334"/>
  <c r="K4" i="334"/>
  <c r="G17" i="334" a="1"/>
  <c r="G17" i="334" s="1"/>
  <c r="F18" i="334" a="1"/>
  <c r="F18" i="334" s="1"/>
  <c r="D31" i="334"/>
  <c r="D28" i="334"/>
  <c r="D10" i="334"/>
  <c r="E12" i="334" a="1"/>
  <c r="E12" i="334" s="1"/>
  <c r="O18" i="334" a="1"/>
  <c r="O18" i="334" s="1"/>
  <c r="K4" i="336"/>
  <c r="G13" i="336" a="1"/>
  <c r="G13" i="336" s="1"/>
  <c r="G16" i="336" a="1"/>
  <c r="G16" i="336" s="1"/>
  <c r="M10" i="333" a="1"/>
  <c r="M10" i="333" s="1"/>
  <c r="D10" i="333"/>
  <c r="O10" i="333" a="1"/>
  <c r="O10" i="333" s="1"/>
  <c r="M22" i="333" a="1"/>
  <c r="M22" i="333" s="1"/>
  <c r="D22" i="333"/>
  <c r="O22" i="333" a="1"/>
  <c r="O22" i="333" s="1"/>
  <c r="E10" i="334" a="1"/>
  <c r="E10" i="334" s="1"/>
  <c r="F12" i="334" a="1"/>
  <c r="F12" i="334" s="1"/>
  <c r="O15" i="334" a="1"/>
  <c r="O15" i="334" s="1"/>
  <c r="F15" i="334" a="1"/>
  <c r="F15" i="334" s="1"/>
  <c r="E15" i="334" a="1"/>
  <c r="E15" i="334" s="1"/>
  <c r="K15" i="334" a="1"/>
  <c r="K15" i="334" s="1"/>
  <c r="D18" i="334"/>
  <c r="P4" i="335"/>
  <c r="K16" i="335" a="1"/>
  <c r="K16" i="335" s="1"/>
  <c r="D28" i="335"/>
  <c r="F16" i="336" a="1"/>
  <c r="F16" i="336" s="1"/>
  <c r="P4" i="337"/>
  <c r="D28" i="337"/>
  <c r="K10" i="337" a="1"/>
  <c r="K10" i="337" s="1"/>
  <c r="K5" i="337"/>
  <c r="K4" i="337"/>
  <c r="K16" i="337" a="1"/>
  <c r="K16" i="337" s="1"/>
  <c r="S5" i="337"/>
  <c r="M10" i="337" a="1"/>
  <c r="M10" i="337" s="1"/>
  <c r="P5" i="337"/>
  <c r="F16" i="337" a="1"/>
  <c r="F16" i="337" s="1"/>
  <c r="L10" i="337" a="1"/>
  <c r="L10" i="337" s="1"/>
  <c r="D31" i="337"/>
  <c r="J25" i="337"/>
  <c r="E16" i="337" a="1"/>
  <c r="E16" i="337" s="1"/>
  <c r="O16" i="337" a="1"/>
  <c r="O16" i="337" s="1"/>
  <c r="D16" i="337"/>
  <c r="Q2" i="337"/>
  <c r="F15" i="337" a="1"/>
  <c r="F15" i="337" s="1"/>
  <c r="F10" i="337" a="1"/>
  <c r="F10" i="337" s="1"/>
  <c r="K2" i="337"/>
  <c r="M16" i="337" a="1"/>
  <c r="M16" i="337" s="1"/>
  <c r="O10" i="337" a="1"/>
  <c r="O10" i="337" s="1"/>
  <c r="D10" i="337"/>
  <c r="M15" i="337" a="1"/>
  <c r="M15" i="337" s="1"/>
  <c r="N10" i="337" a="1"/>
  <c r="N10" i="337" s="1"/>
  <c r="AE10" i="337" s="1"/>
  <c r="G11" i="337" a="1"/>
  <c r="G11" i="337" s="1"/>
  <c r="F19" i="337" a="1"/>
  <c r="F19" i="337" s="1"/>
  <c r="O19" i="335" a="1"/>
  <c r="O19" i="335" s="1"/>
  <c r="F19" i="335" a="1"/>
  <c r="F19" i="335" s="1"/>
  <c r="E19" i="335" a="1"/>
  <c r="E19" i="335" s="1"/>
  <c r="N19" i="335" a="1"/>
  <c r="N19" i="335" s="1"/>
  <c r="AE19" i="335" s="1"/>
  <c r="F14" i="336" a="1"/>
  <c r="F14" i="336" s="1"/>
  <c r="K19" i="335" a="1"/>
  <c r="K19" i="335" s="1"/>
  <c r="E14" i="338" a="1"/>
  <c r="E14" i="338" s="1"/>
  <c r="K14" i="338" a="1"/>
  <c r="K14" i="338" s="1"/>
  <c r="AA14" i="338"/>
  <c r="L14" i="338" a="1"/>
  <c r="L14" i="338" s="1"/>
  <c r="G14" i="338" a="1"/>
  <c r="G14" i="338" s="1"/>
  <c r="F14" i="338" a="1"/>
  <c r="F14" i="338" s="1"/>
  <c r="M14" i="338" a="1"/>
  <c r="M14" i="338" s="1"/>
  <c r="O14" i="338" a="1"/>
  <c r="O14" i="338" s="1"/>
  <c r="N14" i="338" a="1"/>
  <c r="N14" i="338" s="1"/>
  <c r="AE14" i="338" s="1"/>
  <c r="D14" i="338"/>
  <c r="AA10" i="334"/>
  <c r="G10" i="334" a="1"/>
  <c r="G10" i="334" s="1"/>
  <c r="L10" i="334" a="1"/>
  <c r="L10" i="334" s="1"/>
  <c r="L12" i="334" a="1"/>
  <c r="L12" i="334" s="1"/>
  <c r="M15" i="334" a="1"/>
  <c r="M15" i="334" s="1"/>
  <c r="G18" i="334" a="1"/>
  <c r="G18" i="334" s="1"/>
  <c r="F11" i="335" a="1"/>
  <c r="F11" i="335" s="1"/>
  <c r="G12" i="335" a="1"/>
  <c r="G12" i="335" s="1"/>
  <c r="O16" i="335" a="1"/>
  <c r="O16" i="335" s="1"/>
  <c r="AA22" i="335"/>
  <c r="L22" i="335" a="1"/>
  <c r="L22" i="335" s="1"/>
  <c r="K22" i="335" a="1"/>
  <c r="K22" i="335" s="1"/>
  <c r="G22" i="335" a="1"/>
  <c r="G22" i="335" s="1"/>
  <c r="D22" i="335"/>
  <c r="O22" i="335" a="1"/>
  <c r="O22" i="335" s="1"/>
  <c r="N22" i="335" a="1"/>
  <c r="N22" i="335" s="1"/>
  <c r="AE22" i="335" s="1"/>
  <c r="K12" i="336" a="1"/>
  <c r="K12" i="336" s="1"/>
  <c r="O14" i="336" a="1"/>
  <c r="O14" i="336" s="1"/>
  <c r="J25" i="341"/>
  <c r="K4" i="341"/>
  <c r="D28" i="341"/>
  <c r="G14" i="341" a="1"/>
  <c r="G14" i="341" s="1"/>
  <c r="L17" i="341" a="1"/>
  <c r="L17" i="341" s="1"/>
  <c r="G12" i="341" a="1"/>
  <c r="G12" i="341" s="1"/>
  <c r="S5" i="341"/>
  <c r="K18" i="341" a="1"/>
  <c r="K18" i="341" s="1"/>
  <c r="E14" i="341" a="1"/>
  <c r="E14" i="341" s="1"/>
  <c r="K5" i="341"/>
  <c r="D14" i="341"/>
  <c r="P4" i="341"/>
  <c r="D31" i="341"/>
  <c r="G18" i="341" a="1"/>
  <c r="G18" i="341" s="1"/>
  <c r="E12" i="341" a="1"/>
  <c r="E12" i="341" s="1"/>
  <c r="F18" i="341" a="1"/>
  <c r="F18" i="341" s="1"/>
  <c r="E18" i="341" a="1"/>
  <c r="E18" i="341" s="1"/>
  <c r="Q2" i="341"/>
  <c r="K2" i="341"/>
  <c r="N12" i="341" a="1"/>
  <c r="N12" i="341" s="1"/>
  <c r="AE12" i="341" s="1"/>
  <c r="O14" i="341" a="1"/>
  <c r="O14" i="341" s="1"/>
  <c r="F14" i="341" a="1"/>
  <c r="F14" i="341" s="1"/>
  <c r="P5" i="341"/>
  <c r="L14" i="336" a="1"/>
  <c r="L14" i="336" s="1"/>
  <c r="AA16" i="336"/>
  <c r="N12" i="334" a="1"/>
  <c r="N12" i="334" s="1"/>
  <c r="AE12" i="334" s="1"/>
  <c r="N18" i="334" a="1"/>
  <c r="N18" i="334" s="1"/>
  <c r="AE18" i="334" s="1"/>
  <c r="AA20" i="334"/>
  <c r="K21" i="334" a="1"/>
  <c r="K21" i="334" s="1"/>
  <c r="AA11" i="335"/>
  <c r="K12" i="335" a="1"/>
  <c r="K12" i="335" s="1"/>
  <c r="O13" i="336" a="1"/>
  <c r="O13" i="336" s="1"/>
  <c r="L15" i="336" a="1"/>
  <c r="L15" i="336" s="1"/>
  <c r="AA15" i="336"/>
  <c r="G15" i="336" a="1"/>
  <c r="G15" i="336" s="1"/>
  <c r="K2" i="338"/>
  <c r="D31" i="338"/>
  <c r="K4" i="338"/>
  <c r="F17" i="338" a="1"/>
  <c r="F17" i="338" s="1"/>
  <c r="Q2" i="338"/>
  <c r="E17" i="338" a="1"/>
  <c r="E17" i="338" s="1"/>
  <c r="J25" i="338"/>
  <c r="L17" i="338" a="1"/>
  <c r="L17" i="338" s="1"/>
  <c r="K5" i="338"/>
  <c r="K17" i="338" a="1"/>
  <c r="K17" i="338" s="1"/>
  <c r="D28" i="338"/>
  <c r="O16" i="339" a="1"/>
  <c r="O16" i="339" s="1"/>
  <c r="N16" i="339" a="1"/>
  <c r="N16" i="339" s="1"/>
  <c r="AE16" i="339" s="1"/>
  <c r="L16" i="339" a="1"/>
  <c r="L16" i="339" s="1"/>
  <c r="G16" i="339" a="1"/>
  <c r="G16" i="339" s="1"/>
  <c r="AA16" i="339"/>
  <c r="F16" i="339" a="1"/>
  <c r="F16" i="339" s="1"/>
  <c r="E16" i="339" a="1"/>
  <c r="E16" i="339" s="1"/>
  <c r="M16" i="339" a="1"/>
  <c r="M16" i="339" s="1"/>
  <c r="K16" i="339" a="1"/>
  <c r="K16" i="339" s="1"/>
  <c r="O12" i="336" a="1"/>
  <c r="O12" i="336" s="1"/>
  <c r="L12" i="336" a="1"/>
  <c r="L12" i="336" s="1"/>
  <c r="AA12" i="336"/>
  <c r="G12" i="336" a="1"/>
  <c r="G12" i="336" s="1"/>
  <c r="D13" i="336"/>
  <c r="M14" i="336" a="1"/>
  <c r="M14" i="336" s="1"/>
  <c r="K15" i="336" a="1"/>
  <c r="K15" i="336" s="1"/>
  <c r="N11" i="337" a="1"/>
  <c r="N11" i="337" s="1"/>
  <c r="AE11" i="337" s="1"/>
  <c r="AA15" i="337"/>
  <c r="M16" i="336" a="1"/>
  <c r="M16" i="336" s="1"/>
  <c r="D16" i="336"/>
  <c r="N16" i="336" a="1"/>
  <c r="N16" i="336" s="1"/>
  <c r="AE16" i="336" s="1"/>
  <c r="E16" i="336" a="1"/>
  <c r="E16" i="336" s="1"/>
  <c r="K16" i="336" a="1"/>
  <c r="K16" i="336" s="1"/>
  <c r="D11" i="337"/>
  <c r="AA11" i="337"/>
  <c r="M19" i="337" a="1"/>
  <c r="M19" i="337" s="1"/>
  <c r="D19" i="337"/>
  <c r="L19" i="337" a="1"/>
  <c r="L19" i="337" s="1"/>
  <c r="G19" i="337" a="1"/>
  <c r="G19" i="337" s="1"/>
  <c r="AA19" i="337"/>
  <c r="G17" i="338" a="1"/>
  <c r="G17" i="338" s="1"/>
  <c r="E21" i="334" a="1"/>
  <c r="E21" i="334" s="1"/>
  <c r="E12" i="335" a="1"/>
  <c r="E12" i="335" s="1"/>
  <c r="M12" i="336" a="1"/>
  <c r="M12" i="336" s="1"/>
  <c r="N15" i="336" a="1"/>
  <c r="N15" i="336" s="1"/>
  <c r="AE15" i="336" s="1"/>
  <c r="L16" i="336" a="1"/>
  <c r="L16" i="336" s="1"/>
  <c r="E11" i="337" a="1"/>
  <c r="E11" i="337" s="1"/>
  <c r="K19" i="337" a="1"/>
  <c r="K19" i="337" s="1"/>
  <c r="P4" i="338"/>
  <c r="AA13" i="336"/>
  <c r="N13" i="336" a="1"/>
  <c r="N13" i="336" s="1"/>
  <c r="AE13" i="336" s="1"/>
  <c r="E13" i="336" a="1"/>
  <c r="E13" i="336" s="1"/>
  <c r="L13" i="336" a="1"/>
  <c r="L13" i="336" s="1"/>
  <c r="F11" i="337" a="1"/>
  <c r="F11" i="337" s="1"/>
  <c r="O15" i="337" a="1"/>
  <c r="O15" i="337" s="1"/>
  <c r="N15" i="337" a="1"/>
  <c r="N15" i="337" s="1"/>
  <c r="AE15" i="337" s="1"/>
  <c r="E15" i="337" a="1"/>
  <c r="E15" i="337" s="1"/>
  <c r="D15" i="337"/>
  <c r="D23" i="337"/>
  <c r="P5" i="338"/>
  <c r="L17" i="339" a="1"/>
  <c r="L17" i="339" s="1"/>
  <c r="D17" i="339"/>
  <c r="E20" i="334" a="1"/>
  <c r="E20" i="334" s="1"/>
  <c r="F21" i="334" a="1"/>
  <c r="F21" i="334" s="1"/>
  <c r="E11" i="335" a="1"/>
  <c r="E11" i="335" s="1"/>
  <c r="F12" i="335" a="1"/>
  <c r="F12" i="335" s="1"/>
  <c r="G16" i="335" a="1"/>
  <c r="G16" i="335" s="1"/>
  <c r="N12" i="336" a="1"/>
  <c r="N12" i="336" s="1"/>
  <c r="AE12" i="336" s="1"/>
  <c r="K13" i="336" a="1"/>
  <c r="K13" i="336" s="1"/>
  <c r="D15" i="336"/>
  <c r="O15" i="336" a="1"/>
  <c r="O15" i="336" s="1"/>
  <c r="K15" i="337" a="1"/>
  <c r="K15" i="337" s="1"/>
  <c r="N20" i="337" a="1"/>
  <c r="N20" i="337" s="1"/>
  <c r="AE20" i="337" s="1"/>
  <c r="M20" i="337" a="1"/>
  <c r="M20" i="337" s="1"/>
  <c r="D20" i="337"/>
  <c r="F20" i="337" a="1"/>
  <c r="F20" i="337" s="1"/>
  <c r="L20" i="337" a="1"/>
  <c r="L20" i="337" s="1"/>
  <c r="E23" i="337" a="1"/>
  <c r="E23" i="337" s="1"/>
  <c r="S5" i="338"/>
  <c r="E15" i="336" a="1"/>
  <c r="E15" i="336" s="1"/>
  <c r="N19" i="337" a="1"/>
  <c r="N19" i="337" s="1"/>
  <c r="AE19" i="337" s="1"/>
  <c r="K20" i="337" a="1"/>
  <c r="K20" i="337" s="1"/>
  <c r="E13" i="341" a="1"/>
  <c r="E13" i="341" s="1"/>
  <c r="M13" i="336" a="1"/>
  <c r="M13" i="336" s="1"/>
  <c r="K14" i="336" a="1"/>
  <c r="K14" i="336" s="1"/>
  <c r="AA14" i="336"/>
  <c r="G14" i="336" a="1"/>
  <c r="G14" i="336" s="1"/>
  <c r="N14" i="336" a="1"/>
  <c r="N14" i="336" s="1"/>
  <c r="AE14" i="336" s="1"/>
  <c r="E14" i="336" a="1"/>
  <c r="E14" i="336" s="1"/>
  <c r="D14" i="336"/>
  <c r="O16" i="336" a="1"/>
  <c r="O16" i="336" s="1"/>
  <c r="L15" i="337" a="1"/>
  <c r="L15" i="337" s="1"/>
  <c r="K23" i="337" a="1"/>
  <c r="K23" i="337" s="1"/>
  <c r="AA23" i="337"/>
  <c r="F23" i="337" a="1"/>
  <c r="F23" i="337" s="1"/>
  <c r="O23" i="337" a="1"/>
  <c r="O23" i="337" s="1"/>
  <c r="E15" i="338" a="1"/>
  <c r="E15" i="338" s="1"/>
  <c r="O17" i="338" a="1"/>
  <c r="O17" i="338" s="1"/>
  <c r="K11" i="337" a="1"/>
  <c r="K11" i="337" s="1"/>
  <c r="M11" i="337" a="1"/>
  <c r="M11" i="337" s="1"/>
  <c r="L11" i="337" a="1"/>
  <c r="L11" i="337" s="1"/>
  <c r="O19" i="337" a="1"/>
  <c r="O19" i="337" s="1"/>
  <c r="M10" i="338" a="1"/>
  <c r="M10" i="338" s="1"/>
  <c r="D10" i="338"/>
  <c r="L10" i="338" a="1"/>
  <c r="L10" i="338" s="1"/>
  <c r="Q2" i="340"/>
  <c r="K10" i="338" a="1"/>
  <c r="K10" i="338" s="1"/>
  <c r="L10" i="339" a="1"/>
  <c r="L10" i="339" s="1"/>
  <c r="K13" i="339" a="1"/>
  <c r="K13" i="339" s="1"/>
  <c r="O22" i="339" a="1"/>
  <c r="O22" i="339" s="1"/>
  <c r="N22" i="339" a="1"/>
  <c r="N22" i="339" s="1"/>
  <c r="AE22" i="339" s="1"/>
  <c r="K22" i="339" a="1"/>
  <c r="K22" i="339" s="1"/>
  <c r="AA22" i="339"/>
  <c r="F22" i="339" a="1"/>
  <c r="F22" i="339" s="1"/>
  <c r="E22" i="339" a="1"/>
  <c r="E22" i="339" s="1"/>
  <c r="D22" i="339"/>
  <c r="L22" i="339" a="1"/>
  <c r="L22" i="339" s="1"/>
  <c r="K17" i="340" a="1"/>
  <c r="K17" i="340" s="1"/>
  <c r="N23" i="341" a="1"/>
  <c r="N23" i="341" s="1"/>
  <c r="AE23" i="341" s="1"/>
  <c r="L23" i="341" a="1"/>
  <c r="L23" i="341" s="1"/>
  <c r="K23" i="341" a="1"/>
  <c r="K23" i="341" s="1"/>
  <c r="O23" i="341" a="1"/>
  <c r="O23" i="341" s="1"/>
  <c r="M23" i="341" a="1"/>
  <c r="M23" i="341" s="1"/>
  <c r="G23" i="341" a="1"/>
  <c r="G23" i="341" s="1"/>
  <c r="F23" i="341" a="1"/>
  <c r="F23" i="341" s="1"/>
  <c r="E23" i="341" a="1"/>
  <c r="E23" i="341" s="1"/>
  <c r="AA23" i="341"/>
  <c r="F15" i="338" a="1"/>
  <c r="F15" i="338" s="1"/>
  <c r="L15" i="338" a="1"/>
  <c r="L15" i="338" s="1"/>
  <c r="K15" i="338" a="1"/>
  <c r="K15" i="338" s="1"/>
  <c r="M10" i="339" a="1"/>
  <c r="M10" i="339" s="1"/>
  <c r="O12" i="340" a="1"/>
  <c r="O12" i="340" s="1"/>
  <c r="O17" i="340" a="1"/>
  <c r="O17" i="340" s="1"/>
  <c r="E20" i="335" a="1"/>
  <c r="E20" i="335" s="1"/>
  <c r="G10" i="337" a="1"/>
  <c r="G10" i="337" s="1"/>
  <c r="E10" i="338" a="1"/>
  <c r="E10" i="338" s="1"/>
  <c r="E13" i="340" a="1"/>
  <c r="E13" i="340" s="1"/>
  <c r="G16" i="337" a="1"/>
  <c r="G16" i="337" s="1"/>
  <c r="O10" i="338" a="1"/>
  <c r="O10" i="338" s="1"/>
  <c r="N15" i="338" a="1"/>
  <c r="N15" i="338" s="1"/>
  <c r="AE15" i="338" s="1"/>
  <c r="D10" i="339"/>
  <c r="G13" i="340" a="1"/>
  <c r="G13" i="340" s="1"/>
  <c r="M16" i="340" a="1"/>
  <c r="M16" i="340" s="1"/>
  <c r="F10" i="338" a="1"/>
  <c r="F10" i="338" s="1"/>
  <c r="D15" i="338"/>
  <c r="O15" i="338" a="1"/>
  <c r="O15" i="338" s="1"/>
  <c r="M20" i="339" a="1"/>
  <c r="M20" i="339" s="1"/>
  <c r="D20" i="339"/>
  <c r="L20" i="339" a="1"/>
  <c r="L20" i="339" s="1"/>
  <c r="K20" i="339" a="1"/>
  <c r="K20" i="339" s="1"/>
  <c r="AA20" i="339"/>
  <c r="F20" i="339" a="1"/>
  <c r="F20" i="339" s="1"/>
  <c r="O20" i="339" a="1"/>
  <c r="O20" i="339" s="1"/>
  <c r="E20" i="339" a="1"/>
  <c r="E20" i="339" s="1"/>
  <c r="N19" i="339" a="1"/>
  <c r="N19" i="339" s="1"/>
  <c r="AE19" i="339" s="1"/>
  <c r="D19" i="339"/>
  <c r="D31" i="339"/>
  <c r="N13" i="339" a="1"/>
  <c r="N13" i="339" s="1"/>
  <c r="AE13" i="339" s="1"/>
  <c r="E13" i="339" a="1"/>
  <c r="E13" i="339" s="1"/>
  <c r="K5" i="339"/>
  <c r="D28" i="339"/>
  <c r="P4" i="339"/>
  <c r="J25" i="339"/>
  <c r="M13" i="339" a="1"/>
  <c r="M13" i="339" s="1"/>
  <c r="G10" i="339" a="1"/>
  <c r="G10" i="339" s="1"/>
  <c r="K4" i="339"/>
  <c r="O10" i="339" a="1"/>
  <c r="O10" i="339" s="1"/>
  <c r="Q2" i="339"/>
  <c r="F10" i="339" a="1"/>
  <c r="F10" i="339" s="1"/>
  <c r="F13" i="339" a="1"/>
  <c r="F13" i="339" s="1"/>
  <c r="D15" i="339"/>
  <c r="E19" i="339" a="1"/>
  <c r="E19" i="339" s="1"/>
  <c r="K13" i="340" a="1"/>
  <c r="K13" i="340" s="1"/>
  <c r="E15" i="340" a="1"/>
  <c r="E15" i="340" s="1"/>
  <c r="D31" i="340"/>
  <c r="D28" i="340"/>
  <c r="J25" i="340"/>
  <c r="P5" i="340"/>
  <c r="O15" i="340" a="1"/>
  <c r="O15" i="340" s="1"/>
  <c r="F17" i="340" a="1"/>
  <c r="F17" i="340" s="1"/>
  <c r="N15" i="340" a="1"/>
  <c r="N15" i="340" s="1"/>
  <c r="AE15" i="340" s="1"/>
  <c r="D15" i="340"/>
  <c r="D13" i="340"/>
  <c r="K5" i="340"/>
  <c r="M15" i="340" a="1"/>
  <c r="M15" i="340" s="1"/>
  <c r="K4" i="340"/>
  <c r="L15" i="340" a="1"/>
  <c r="L15" i="340" s="1"/>
  <c r="G15" i="340" a="1"/>
  <c r="G15" i="340" s="1"/>
  <c r="K2" i="340"/>
  <c r="E12" i="340" a="1"/>
  <c r="E12" i="340" s="1"/>
  <c r="F15" i="340" a="1"/>
  <c r="F15" i="340" s="1"/>
  <c r="E17" i="340" a="1"/>
  <c r="E17" i="340" s="1"/>
  <c r="F12" i="341" a="1"/>
  <c r="F12" i="341" s="1"/>
  <c r="L16" i="337" a="1"/>
  <c r="L16" i="337" s="1"/>
  <c r="N17" i="338" a="1"/>
  <c r="N17" i="338" s="1"/>
  <c r="AE17" i="338" s="1"/>
  <c r="K2" i="339"/>
  <c r="K10" i="339" a="1"/>
  <c r="K10" i="339" s="1"/>
  <c r="G19" i="339" a="1"/>
  <c r="G19" i="339" s="1"/>
  <c r="N12" i="340" a="1"/>
  <c r="N12" i="340" s="1"/>
  <c r="AE12" i="340" s="1"/>
  <c r="M12" i="340" a="1"/>
  <c r="M12" i="340" s="1"/>
  <c r="D12" i="340"/>
  <c r="L12" i="340" a="1"/>
  <c r="L12" i="340" s="1"/>
  <c r="K12" i="340" a="1"/>
  <c r="K12" i="340" s="1"/>
  <c r="G12" i="340" a="1"/>
  <c r="G12" i="340" s="1"/>
  <c r="AA12" i="340"/>
  <c r="F12" i="340" a="1"/>
  <c r="F12" i="340" s="1"/>
  <c r="K15" i="340" a="1"/>
  <c r="K15" i="340" s="1"/>
  <c r="G17" i="340" a="1"/>
  <c r="G17" i="340" s="1"/>
  <c r="E10" i="339" a="1"/>
  <c r="E10" i="339" s="1"/>
  <c r="L13" i="339" a="1"/>
  <c r="L13" i="339" s="1"/>
  <c r="M18" i="339" a="1"/>
  <c r="M18" i="339" s="1"/>
  <c r="O13" i="340" a="1"/>
  <c r="O13" i="340" s="1"/>
  <c r="N13" i="340" a="1"/>
  <c r="N13" i="340" s="1"/>
  <c r="AE13" i="340" s="1"/>
  <c r="N16" i="340" a="1"/>
  <c r="N16" i="340" s="1"/>
  <c r="AE16" i="340" s="1"/>
  <c r="M17" i="340" a="1"/>
  <c r="M17" i="340" s="1"/>
  <c r="D17" i="340"/>
  <c r="L17" i="340" a="1"/>
  <c r="L17" i="340" s="1"/>
  <c r="AA20" i="340"/>
  <c r="G20" i="340" a="1"/>
  <c r="G20" i="340" s="1"/>
  <c r="O20" i="340" a="1"/>
  <c r="O20" i="340" s="1"/>
  <c r="O12" i="341" a="1"/>
  <c r="O12" i="341" s="1"/>
  <c r="N13" i="341" a="1"/>
  <c r="N13" i="341" s="1"/>
  <c r="AE13" i="341" s="1"/>
  <c r="D17" i="338"/>
  <c r="M17" i="338" a="1"/>
  <c r="M17" i="338" s="1"/>
  <c r="L19" i="339" a="1"/>
  <c r="L19" i="339" s="1"/>
  <c r="K19" i="339" a="1"/>
  <c r="K19" i="339" s="1"/>
  <c r="E16" i="340" a="1"/>
  <c r="E16" i="340" s="1"/>
  <c r="O16" i="340" a="1"/>
  <c r="O16" i="340" s="1"/>
  <c r="D12" i="341"/>
  <c r="L13" i="340" a="1"/>
  <c r="L13" i="340" s="1"/>
  <c r="N21" i="342" a="1"/>
  <c r="N21" i="342" s="1"/>
  <c r="AE21" i="342" s="1"/>
  <c r="O21" i="342" a="1"/>
  <c r="O21" i="342" s="1"/>
  <c r="F21" i="342" a="1"/>
  <c r="F21" i="342" s="1"/>
  <c r="E21" i="342" a="1"/>
  <c r="E21" i="342" s="1"/>
  <c r="M21" i="342" a="1"/>
  <c r="M21" i="342" s="1"/>
  <c r="D21" i="342"/>
  <c r="L21" i="342" a="1"/>
  <c r="L21" i="342" s="1"/>
  <c r="AA21" i="342"/>
  <c r="K21" i="342" a="1"/>
  <c r="K21" i="342" s="1"/>
  <c r="D22" i="338"/>
  <c r="M22" i="338" a="1"/>
  <c r="M22" i="338" s="1"/>
  <c r="D13" i="339"/>
  <c r="F16" i="340" a="1"/>
  <c r="F16" i="340" s="1"/>
  <c r="N17" i="340" a="1"/>
  <c r="N17" i="340" s="1"/>
  <c r="AE17" i="340" s="1"/>
  <c r="M19" i="339" a="1"/>
  <c r="M19" i="339" s="1"/>
  <c r="M13" i="340" a="1"/>
  <c r="M13" i="340" s="1"/>
  <c r="E23" i="340" a="1"/>
  <c r="E23" i="340" s="1"/>
  <c r="M23" i="340" a="1"/>
  <c r="M23" i="340" s="1"/>
  <c r="D23" i="340"/>
  <c r="L23" i="340" a="1"/>
  <c r="L23" i="340" s="1"/>
  <c r="N17" i="341" a="1"/>
  <c r="N17" i="341" s="1"/>
  <c r="AE17" i="341" s="1"/>
  <c r="K17" i="341" a="1"/>
  <c r="K17" i="341" s="1"/>
  <c r="O17" i="341" a="1"/>
  <c r="O17" i="341" s="1"/>
  <c r="G17" i="341" a="1"/>
  <c r="G17" i="341" s="1"/>
  <c r="F17" i="341" a="1"/>
  <c r="F17" i="341" s="1"/>
  <c r="AA17" i="341"/>
  <c r="E17" i="341" a="1"/>
  <c r="E17" i="341" s="1"/>
  <c r="D17" i="341"/>
  <c r="M17" i="341" a="1"/>
  <c r="M17" i="341" s="1"/>
  <c r="K17" i="342" a="1"/>
  <c r="K17" i="342" s="1"/>
  <c r="O17" i="342" a="1"/>
  <c r="O17" i="342" s="1"/>
  <c r="N17" i="342" a="1"/>
  <c r="N17" i="342" s="1"/>
  <c r="AE17" i="342" s="1"/>
  <c r="E17" i="342" a="1"/>
  <c r="E17" i="342" s="1"/>
  <c r="L17" i="342" a="1"/>
  <c r="L17" i="342" s="1"/>
  <c r="D17" i="342"/>
  <c r="AA17" i="342"/>
  <c r="M17" i="342" a="1"/>
  <c r="M17" i="342" s="1"/>
  <c r="G17" i="342" a="1"/>
  <c r="G17" i="342" s="1"/>
  <c r="N17" i="343" a="1"/>
  <c r="N17" i="343" s="1"/>
  <c r="AE17" i="343" s="1"/>
  <c r="M17" i="343" a="1"/>
  <c r="M17" i="343" s="1"/>
  <c r="D17" i="343"/>
  <c r="L17" i="343" a="1"/>
  <c r="L17" i="343" s="1"/>
  <c r="AA17" i="343"/>
  <c r="F17" i="343" a="1"/>
  <c r="F17" i="343" s="1"/>
  <c r="E17" i="343" a="1"/>
  <c r="E17" i="343" s="1"/>
  <c r="O17" i="343" a="1"/>
  <c r="O17" i="343" s="1"/>
  <c r="G17" i="343" a="1"/>
  <c r="G17" i="343" s="1"/>
  <c r="K17" i="343" a="1"/>
  <c r="K17" i="343" s="1"/>
  <c r="M13" i="341" a="1"/>
  <c r="M13" i="341" s="1"/>
  <c r="D13" i="341"/>
  <c r="K13" i="341" a="1"/>
  <c r="K13" i="341" s="1"/>
  <c r="G13" i="341" a="1"/>
  <c r="G13" i="341" s="1"/>
  <c r="AA13" i="341"/>
  <c r="F13" i="341" a="1"/>
  <c r="F13" i="341" s="1"/>
  <c r="O13" i="341" a="1"/>
  <c r="O13" i="341" s="1"/>
  <c r="L16" i="340" a="1"/>
  <c r="L16" i="340" s="1"/>
  <c r="K16" i="340" a="1"/>
  <c r="K16" i="340" s="1"/>
  <c r="L12" i="341" a="1"/>
  <c r="L12" i="341" s="1"/>
  <c r="AA12" i="341"/>
  <c r="M12" i="341" a="1"/>
  <c r="M12" i="341" s="1"/>
  <c r="G13" i="339" a="1"/>
  <c r="G13" i="339" s="1"/>
  <c r="AA13" i="339"/>
  <c r="O19" i="339" a="1"/>
  <c r="O19" i="339" s="1"/>
  <c r="F13" i="340" a="1"/>
  <c r="F13" i="340" s="1"/>
  <c r="AA13" i="340"/>
  <c r="K12" i="341" a="1"/>
  <c r="K12" i="341" s="1"/>
  <c r="L13" i="341" a="1"/>
  <c r="L13" i="341" s="1"/>
  <c r="AA10" i="342"/>
  <c r="N10" i="342" a="1"/>
  <c r="N10" i="342" s="1"/>
  <c r="AE10" i="342" s="1"/>
  <c r="M10" i="342" a="1"/>
  <c r="M10" i="342" s="1"/>
  <c r="D10" i="342"/>
  <c r="K10" i="342" a="1"/>
  <c r="K10" i="342" s="1"/>
  <c r="F10" i="342" a="1"/>
  <c r="F10" i="342" s="1"/>
  <c r="E10" i="342" a="1"/>
  <c r="E10" i="342" s="1"/>
  <c r="O10" i="342" a="1"/>
  <c r="O10" i="342" s="1"/>
  <c r="L10" i="342" a="1"/>
  <c r="L10" i="342" s="1"/>
  <c r="O20" i="344" a="1"/>
  <c r="O20" i="344" s="1"/>
  <c r="N20" i="344" a="1"/>
  <c r="N20" i="344" s="1"/>
  <c r="AE20" i="344" s="1"/>
  <c r="M20" i="344" a="1"/>
  <c r="M20" i="344" s="1"/>
  <c r="D20" i="344"/>
  <c r="L20" i="344" a="1"/>
  <c r="L20" i="344" s="1"/>
  <c r="AA20" i="344"/>
  <c r="G20" i="344" a="1"/>
  <c r="G20" i="344" s="1"/>
  <c r="F20" i="344" a="1"/>
  <c r="F20" i="344" s="1"/>
  <c r="E20" i="344" a="1"/>
  <c r="E20" i="344" s="1"/>
  <c r="K20" i="344" a="1"/>
  <c r="K20" i="344" s="1"/>
  <c r="O18" i="341" a="1"/>
  <c r="O18" i="341" s="1"/>
  <c r="M18" i="341" a="1"/>
  <c r="M18" i="341" s="1"/>
  <c r="L18" i="341" a="1"/>
  <c r="L18" i="341" s="1"/>
  <c r="AA18" i="341"/>
  <c r="AA16" i="342"/>
  <c r="N16" i="342" a="1"/>
  <c r="N16" i="342" s="1"/>
  <c r="AE16" i="342" s="1"/>
  <c r="M16" i="342" a="1"/>
  <c r="M16" i="342" s="1"/>
  <c r="D16" i="342"/>
  <c r="K16" i="342" a="1"/>
  <c r="K16" i="342" s="1"/>
  <c r="G18" i="342" a="1"/>
  <c r="G18" i="342" s="1"/>
  <c r="J25" i="342"/>
  <c r="L23" i="344" a="1"/>
  <c r="L23" i="344" s="1"/>
  <c r="K23" i="344" a="1"/>
  <c r="K23" i="344" s="1"/>
  <c r="AA23" i="344"/>
  <c r="O23" i="344" a="1"/>
  <c r="O23" i="344" s="1"/>
  <c r="M23" i="344" a="1"/>
  <c r="M23" i="344" s="1"/>
  <c r="D23" i="344"/>
  <c r="E23" i="344" a="1"/>
  <c r="E23" i="344" s="1"/>
  <c r="N23" i="344" a="1"/>
  <c r="N23" i="344" s="1"/>
  <c r="AE23" i="344" s="1"/>
  <c r="G23" i="344" a="1"/>
  <c r="G23" i="344" s="1"/>
  <c r="F23" i="344" a="1"/>
  <c r="F23" i="344" s="1"/>
  <c r="N14" i="341" a="1"/>
  <c r="N14" i="341" s="1"/>
  <c r="AE14" i="341" s="1"/>
  <c r="L14" i="341" a="1"/>
  <c r="L14" i="341" s="1"/>
  <c r="S5" i="342"/>
  <c r="M12" i="342" a="1"/>
  <c r="M12" i="342" s="1"/>
  <c r="D14" i="342"/>
  <c r="E14" i="343" a="1"/>
  <c r="E14" i="343" s="1"/>
  <c r="F18" i="343" a="1"/>
  <c r="F18" i="343" s="1"/>
  <c r="M22" i="343" a="1"/>
  <c r="M22" i="343" s="1"/>
  <c r="G12" i="344" a="1"/>
  <c r="G12" i="344" s="1"/>
  <c r="AA15" i="340"/>
  <c r="AA21" i="340"/>
  <c r="K14" i="341" a="1"/>
  <c r="K14" i="341" s="1"/>
  <c r="E14" i="342" a="1"/>
  <c r="E14" i="342" s="1"/>
  <c r="N18" i="341" a="1"/>
  <c r="N18" i="341" s="1"/>
  <c r="AE18" i="341" s="1"/>
  <c r="G13" i="342" a="1"/>
  <c r="G13" i="342" s="1"/>
  <c r="F14" i="342" a="1"/>
  <c r="F14" i="342" s="1"/>
  <c r="O16" i="342" a="1"/>
  <c r="O16" i="342" s="1"/>
  <c r="N18" i="342" a="1"/>
  <c r="N18" i="342" s="1"/>
  <c r="AE18" i="342" s="1"/>
  <c r="K2" i="343"/>
  <c r="D31" i="343"/>
  <c r="J25" i="343"/>
  <c r="P5" i="343"/>
  <c r="K5" i="343"/>
  <c r="P4" i="343"/>
  <c r="D28" i="343"/>
  <c r="L18" i="343" a="1"/>
  <c r="L18" i="343" s="1"/>
  <c r="G10" i="343" a="1"/>
  <c r="G10" i="343" s="1"/>
  <c r="F10" i="343" a="1"/>
  <c r="F10" i="343" s="1"/>
  <c r="Q2" i="343"/>
  <c r="N10" i="343" a="1"/>
  <c r="N10" i="343" s="1"/>
  <c r="AE10" i="343" s="1"/>
  <c r="G14" i="343" a="1"/>
  <c r="G14" i="343" s="1"/>
  <c r="E18" i="343" a="1"/>
  <c r="E18" i="343" s="1"/>
  <c r="M13" i="342" a="1"/>
  <c r="M13" i="342" s="1"/>
  <c r="D13" i="342"/>
  <c r="K13" i="342" a="1"/>
  <c r="K13" i="342" s="1"/>
  <c r="AA13" i="342"/>
  <c r="N13" i="342" a="1"/>
  <c r="N13" i="342" s="1"/>
  <c r="AE13" i="342" s="1"/>
  <c r="J25" i="344"/>
  <c r="P5" i="344"/>
  <c r="P4" i="344"/>
  <c r="D31" i="344"/>
  <c r="O12" i="344" a="1"/>
  <c r="O12" i="344" s="1"/>
  <c r="L15" i="344" a="1"/>
  <c r="L15" i="344" s="1"/>
  <c r="N11" i="344" a="1"/>
  <c r="N11" i="344" s="1"/>
  <c r="AE11" i="344" s="1"/>
  <c r="S5" i="344"/>
  <c r="K5" i="344"/>
  <c r="K4" i="344"/>
  <c r="M14" i="341" a="1"/>
  <c r="M14" i="341" s="1"/>
  <c r="D18" i="341"/>
  <c r="D31" i="342"/>
  <c r="P4" i="342"/>
  <c r="D28" i="342"/>
  <c r="K2" i="342"/>
  <c r="P5" i="342"/>
  <c r="O14" i="342" a="1"/>
  <c r="O14" i="342" s="1"/>
  <c r="D18" i="342"/>
  <c r="M18" i="342" a="1"/>
  <c r="M18" i="342" s="1"/>
  <c r="E11" i="344" a="1"/>
  <c r="E11" i="344" s="1"/>
  <c r="AA21" i="344"/>
  <c r="O21" i="344" a="1"/>
  <c r="O21" i="344" s="1"/>
  <c r="N21" i="344" a="1"/>
  <c r="N21" i="344" s="1"/>
  <c r="AE21" i="344" s="1"/>
  <c r="M21" i="344" a="1"/>
  <c r="M21" i="344" s="1"/>
  <c r="D21" i="344"/>
  <c r="K21" i="344" a="1"/>
  <c r="K21" i="344" s="1"/>
  <c r="K5" i="345"/>
  <c r="K19" i="345" a="1"/>
  <c r="K19" i="345" s="1"/>
  <c r="N16" i="345" a="1"/>
  <c r="N16" i="345" s="1"/>
  <c r="AE16" i="345" s="1"/>
  <c r="M16" i="345" a="1"/>
  <c r="M16" i="345" s="1"/>
  <c r="D16" i="345"/>
  <c r="L16" i="345" a="1"/>
  <c r="L16" i="345" s="1"/>
  <c r="K16" i="345" a="1"/>
  <c r="K16" i="345" s="1"/>
  <c r="O16" i="345" a="1"/>
  <c r="O16" i="345" s="1"/>
  <c r="L17" i="345" a="1"/>
  <c r="L17" i="345" s="1"/>
  <c r="F18" i="342" a="1"/>
  <c r="F18" i="342" s="1"/>
  <c r="D22" i="342"/>
  <c r="O11" i="343" a="1"/>
  <c r="O11" i="343" s="1"/>
  <c r="F14" i="343" a="1"/>
  <c r="F14" i="343" s="1"/>
  <c r="K10" i="344" a="1"/>
  <c r="K10" i="344" s="1"/>
  <c r="F22" i="345" a="1"/>
  <c r="F22" i="345" s="1"/>
  <c r="K14" i="342" a="1"/>
  <c r="K14" i="342" s="1"/>
  <c r="O18" i="342" a="1"/>
  <c r="O18" i="342" s="1"/>
  <c r="E22" i="342" a="1"/>
  <c r="E22" i="342" s="1"/>
  <c r="AA18" i="343"/>
  <c r="O18" i="343" a="1"/>
  <c r="O18" i="343" s="1"/>
  <c r="N18" i="343" a="1"/>
  <c r="N18" i="343" s="1"/>
  <c r="AE18" i="343" s="1"/>
  <c r="M18" i="343" a="1"/>
  <c r="M18" i="343" s="1"/>
  <c r="D18" i="343"/>
  <c r="K18" i="343" a="1"/>
  <c r="K18" i="343" s="1"/>
  <c r="F20" i="343" a="1"/>
  <c r="F20" i="343" s="1"/>
  <c r="L11" i="344" a="1"/>
  <c r="L11" i="344" s="1"/>
  <c r="K11" i="344" a="1"/>
  <c r="K11" i="344" s="1"/>
  <c r="AA11" i="344"/>
  <c r="O11" i="344" a="1"/>
  <c r="O11" i="344" s="1"/>
  <c r="M11" i="344" a="1"/>
  <c r="M11" i="344" s="1"/>
  <c r="D11" i="344"/>
  <c r="D16" i="344"/>
  <c r="K2" i="345"/>
  <c r="D31" i="345"/>
  <c r="D28" i="345"/>
  <c r="J25" i="345"/>
  <c r="P5" i="345"/>
  <c r="F22" i="342" a="1"/>
  <c r="F22" i="342" s="1"/>
  <c r="E11" i="343" a="1"/>
  <c r="E11" i="343" s="1"/>
  <c r="K14" i="343" a="1"/>
  <c r="K14" i="343" s="1"/>
  <c r="AA14" i="343"/>
  <c r="O14" i="343" a="1"/>
  <c r="O14" i="343" s="1"/>
  <c r="M14" i="343" a="1"/>
  <c r="M14" i="343" s="1"/>
  <c r="D14" i="343"/>
  <c r="M12" i="344" a="1"/>
  <c r="M12" i="344" s="1"/>
  <c r="D12" i="344"/>
  <c r="L12" i="344" a="1"/>
  <c r="L12" i="344" s="1"/>
  <c r="K12" i="344" a="1"/>
  <c r="K12" i="344" s="1"/>
  <c r="AA12" i="344"/>
  <c r="N12" i="344" a="1"/>
  <c r="N12" i="344" s="1"/>
  <c r="AE12" i="344" s="1"/>
  <c r="E16" i="344" a="1"/>
  <c r="E16" i="344" s="1"/>
  <c r="E11" i="345" a="1"/>
  <c r="E11" i="345" s="1"/>
  <c r="L14" i="342" a="1"/>
  <c r="L14" i="342" s="1"/>
  <c r="AA18" i="342"/>
  <c r="L20" i="343" a="1"/>
  <c r="L20" i="343" s="1"/>
  <c r="K20" i="343" a="1"/>
  <c r="K20" i="343" s="1"/>
  <c r="AA20" i="343"/>
  <c r="O20" i="343" a="1"/>
  <c r="O20" i="343" s="1"/>
  <c r="M20" i="343" a="1"/>
  <c r="M20" i="343" s="1"/>
  <c r="D20" i="343"/>
  <c r="F16" i="344" a="1"/>
  <c r="F16" i="344" s="1"/>
  <c r="Q2" i="345"/>
  <c r="F11" i="345" a="1"/>
  <c r="F11" i="345" s="1"/>
  <c r="E12" i="345" a="1"/>
  <c r="E12" i="345" s="1"/>
  <c r="D13" i="345"/>
  <c r="N22" i="345" a="1"/>
  <c r="N22" i="345" s="1"/>
  <c r="AE22" i="345" s="1"/>
  <c r="E22" i="345" a="1"/>
  <c r="E22" i="345" s="1"/>
  <c r="M22" i="345" a="1"/>
  <c r="M22" i="345" s="1"/>
  <c r="D22" i="345"/>
  <c r="L22" i="345" a="1"/>
  <c r="L22" i="345" s="1"/>
  <c r="K22" i="345" a="1"/>
  <c r="K22" i="345" s="1"/>
  <c r="O22" i="345" a="1"/>
  <c r="O22" i="345" s="1"/>
  <c r="AA22" i="342"/>
  <c r="O22" i="342" a="1"/>
  <c r="O22" i="342" s="1"/>
  <c r="N22" i="342" a="1"/>
  <c r="N22" i="342" s="1"/>
  <c r="AE22" i="342" s="1"/>
  <c r="L22" i="342" a="1"/>
  <c r="L22" i="342" s="1"/>
  <c r="M10" i="343" a="1"/>
  <c r="M10" i="343" s="1"/>
  <c r="D10" i="343"/>
  <c r="L10" i="343" a="1"/>
  <c r="L10" i="343" s="1"/>
  <c r="K10" i="343" a="1"/>
  <c r="K10" i="343" s="1"/>
  <c r="O10" i="343" a="1"/>
  <c r="O10" i="343" s="1"/>
  <c r="L14" i="343" a="1"/>
  <c r="L14" i="343" s="1"/>
  <c r="M15" i="344" a="1"/>
  <c r="M15" i="344" s="1"/>
  <c r="F12" i="345" a="1"/>
  <c r="F12" i="345" s="1"/>
  <c r="E13" i="345" a="1"/>
  <c r="E13" i="345" s="1"/>
  <c r="AA16" i="345"/>
  <c r="AA23" i="343"/>
  <c r="K16" i="344" a="1"/>
  <c r="K16" i="344" s="1"/>
  <c r="AA16" i="344"/>
  <c r="O16" i="344" a="1"/>
  <c r="O16" i="344" s="1"/>
  <c r="N16" i="344" a="1"/>
  <c r="N16" i="344" s="1"/>
  <c r="AE16" i="344" s="1"/>
  <c r="L16" i="344" a="1"/>
  <c r="L16" i="344" s="1"/>
  <c r="O11" i="345" a="1"/>
  <c r="O11" i="345" s="1"/>
  <c r="N11" i="345" a="1"/>
  <c r="N11" i="345" s="1"/>
  <c r="AE11" i="345" s="1"/>
  <c r="M11" i="345" a="1"/>
  <c r="M11" i="345" s="1"/>
  <c r="D11" i="345"/>
  <c r="L11" i="345" a="1"/>
  <c r="L11" i="345" s="1"/>
  <c r="AA11" i="345"/>
  <c r="F13" i="345" a="1"/>
  <c r="F13" i="345" s="1"/>
  <c r="N11" i="343" a="1"/>
  <c r="N11" i="343" s="1"/>
  <c r="AE11" i="343" s="1"/>
  <c r="M11" i="343" a="1"/>
  <c r="M11" i="343" s="1"/>
  <c r="D11" i="343"/>
  <c r="L11" i="343" a="1"/>
  <c r="L11" i="343" s="1"/>
  <c r="AA11" i="343"/>
  <c r="K11" i="345" a="1"/>
  <c r="K11" i="345" s="1"/>
  <c r="AA12" i="345"/>
  <c r="O12" i="345" a="1"/>
  <c r="O12" i="345" s="1"/>
  <c r="N12" i="345" a="1"/>
  <c r="N12" i="345" s="1"/>
  <c r="AE12" i="345" s="1"/>
  <c r="M12" i="345" a="1"/>
  <c r="M12" i="345" s="1"/>
  <c r="D12" i="345"/>
  <c r="K12" i="345" a="1"/>
  <c r="K12" i="345" s="1"/>
  <c r="E16" i="345" a="1"/>
  <c r="E16" i="345" s="1"/>
  <c r="D19" i="345"/>
  <c r="AA22" i="345"/>
  <c r="K11" i="343" a="1"/>
  <c r="K11" i="343" s="1"/>
  <c r="N14" i="343" a="1"/>
  <c r="N14" i="343" s="1"/>
  <c r="AE14" i="343" s="1"/>
  <c r="N20" i="343" a="1"/>
  <c r="N20" i="343" s="1"/>
  <c r="AE20" i="343" s="1"/>
  <c r="K13" i="345" a="1"/>
  <c r="K13" i="345" s="1"/>
  <c r="AA13" i="345"/>
  <c r="O13" i="345" a="1"/>
  <c r="O13" i="345" s="1"/>
  <c r="N13" i="345" a="1"/>
  <c r="N13" i="345" s="1"/>
  <c r="AE13" i="345" s="1"/>
  <c r="L13" i="345" a="1"/>
  <c r="L13" i="345" s="1"/>
  <c r="F16" i="345" a="1"/>
  <c r="F16" i="345" s="1"/>
  <c r="E19" i="345" a="1"/>
  <c r="E19" i="345" s="1"/>
  <c r="L19" i="345" a="1"/>
  <c r="L19" i="345" s="1"/>
  <c r="D20" i="345"/>
  <c r="M20" i="345" a="1"/>
  <c r="M20" i="345" s="1"/>
  <c r="N21" i="345" a="1"/>
  <c r="N21" i="345" s="1"/>
  <c r="AE21" i="345" s="1"/>
  <c r="AA23" i="345"/>
  <c r="N19" i="345" a="1"/>
  <c r="N19" i="345" s="1"/>
  <c r="AE19" i="345" s="1"/>
  <c r="O20" i="345" a="1"/>
  <c r="O20" i="345" s="1"/>
  <c r="AA21" i="345"/>
  <c r="L23" i="345" a="1"/>
  <c r="L23" i="345" s="1"/>
  <c r="F19" i="345" a="1"/>
  <c r="F19" i="345" s="1"/>
  <c r="G20" i="345" a="1"/>
  <c r="G20" i="345" s="1"/>
  <c r="O19" i="345" a="1"/>
  <c r="O19" i="345" s="1"/>
  <c r="AA20" i="345"/>
  <c r="K21" i="345" a="1"/>
  <c r="K21" i="345" s="1"/>
  <c r="D23" i="345"/>
  <c r="M23" i="345" a="1"/>
  <c r="M23" i="345" s="1"/>
  <c r="E23" i="345" a="1"/>
  <c r="E23" i="345" s="1"/>
  <c r="AA19" i="345"/>
  <c r="K20" i="345" a="1"/>
  <c r="K20" i="345" s="1"/>
  <c r="L21" i="345" a="1"/>
  <c r="L21" i="345" s="1"/>
  <c r="N23" i="345" a="1"/>
  <c r="N23" i="345" s="1"/>
  <c r="AE23" i="345" s="1"/>
  <c r="F23" i="345" a="1"/>
  <c r="F23" i="345" s="1"/>
  <c r="D21" i="345"/>
  <c r="G12" i="317" a="1"/>
  <c r="G12" i="317" s="1"/>
  <c r="J25" i="317"/>
  <c r="P5" i="317"/>
  <c r="G19" i="317" a="1"/>
  <c r="G19" i="317" s="1"/>
  <c r="F15" i="317" a="1"/>
  <c r="F15" i="317" s="1"/>
  <c r="E15" i="317" a="1"/>
  <c r="E15" i="317" s="1"/>
  <c r="N12" i="317" a="1"/>
  <c r="N12" i="317" s="1"/>
  <c r="AE12" i="317" s="1"/>
  <c r="K4" i="317"/>
  <c r="E19" i="317" a="1"/>
  <c r="E19" i="317" s="1"/>
  <c r="S5" i="317"/>
  <c r="G15" i="317" a="1"/>
  <c r="G15" i="317" s="1"/>
  <c r="K5" i="317"/>
  <c r="F19" i="317" a="1"/>
  <c r="F19" i="317" s="1"/>
  <c r="Q2" i="317"/>
  <c r="D31" i="317"/>
  <c r="P4" i="317"/>
  <c r="K2" i="317"/>
  <c r="O12" i="317" a="1"/>
  <c r="O12" i="317" s="1"/>
  <c r="D28" i="317"/>
  <c r="E12" i="317" a="1"/>
  <c r="E12" i="317" s="1"/>
  <c r="G18" i="317" a="1"/>
  <c r="G18" i="317" s="1"/>
  <c r="F18" i="317" a="1"/>
  <c r="F18" i="317" s="1"/>
  <c r="J25" i="319"/>
  <c r="N17" i="319" a="1"/>
  <c r="N17" i="319" s="1"/>
  <c r="AE17" i="319" s="1"/>
  <c r="O12" i="319" a="1"/>
  <c r="O12" i="319" s="1"/>
  <c r="N11" i="319" a="1"/>
  <c r="N11" i="319" s="1"/>
  <c r="AE11" i="319" s="1"/>
  <c r="M10" i="319" a="1"/>
  <c r="M10" i="319" s="1"/>
  <c r="K2" i="319"/>
  <c r="E17" i="319" a="1"/>
  <c r="E17" i="319" s="1"/>
  <c r="L17" i="319" a="1"/>
  <c r="L17" i="319" s="1"/>
  <c r="P5" i="319"/>
  <c r="K5" i="319"/>
  <c r="K17" i="319" a="1"/>
  <c r="K17" i="319" s="1"/>
  <c r="L12" i="319" a="1"/>
  <c r="L12" i="319" s="1"/>
  <c r="K11" i="319" a="1"/>
  <c r="K11" i="319" s="1"/>
  <c r="P4" i="319"/>
  <c r="D31" i="319"/>
  <c r="K4" i="319"/>
  <c r="D28" i="319"/>
  <c r="G17" i="319" a="1"/>
  <c r="G17" i="319" s="1"/>
  <c r="G11" i="319" a="1"/>
  <c r="G11" i="319" s="1"/>
  <c r="F10" i="319" a="1"/>
  <c r="F10" i="319" s="1"/>
  <c r="O17" i="319" a="1"/>
  <c r="O17" i="319" s="1"/>
  <c r="O11" i="319" a="1"/>
  <c r="O11" i="319" s="1"/>
  <c r="D17" i="319"/>
  <c r="F12" i="319" a="1"/>
  <c r="F12" i="319" s="1"/>
  <c r="D11" i="319"/>
  <c r="S5" i="319"/>
  <c r="E12" i="319" a="1"/>
  <c r="E12" i="319" s="1"/>
  <c r="K15" i="319" a="1"/>
  <c r="K15" i="319" s="1"/>
  <c r="Q2" i="319"/>
  <c r="E11" i="319" a="1"/>
  <c r="E11" i="319" s="1"/>
  <c r="F17" i="319" a="1"/>
  <c r="F17" i="319" s="1"/>
  <c r="M11" i="319" a="1"/>
  <c r="M11" i="319" s="1"/>
  <c r="N12" i="319" a="1"/>
  <c r="N12" i="319" s="1"/>
  <c r="AE12" i="319" s="1"/>
  <c r="M17" i="319" a="1"/>
  <c r="M17" i="319" s="1"/>
  <c r="G12" i="319" a="1"/>
  <c r="G12" i="319" s="1"/>
  <c r="F11" i="319" a="1"/>
  <c r="F11" i="319" s="1"/>
  <c r="AA15" i="317"/>
  <c r="O15" i="317" a="1"/>
  <c r="O15" i="317" s="1"/>
  <c r="N15" i="317" a="1"/>
  <c r="N15" i="317" s="1"/>
  <c r="AE15" i="317" s="1"/>
  <c r="M15" i="317" a="1"/>
  <c r="M15" i="317" s="1"/>
  <c r="D15" i="317"/>
  <c r="N19" i="317" a="1"/>
  <c r="N19" i="317" s="1"/>
  <c r="AE19" i="317" s="1"/>
  <c r="M19" i="317" a="1"/>
  <c r="M19" i="317" s="1"/>
  <c r="D19" i="317"/>
  <c r="L19" i="317" a="1"/>
  <c r="L19" i="317" s="1"/>
  <c r="K19" i="317" a="1"/>
  <c r="K19" i="317" s="1"/>
  <c r="M12" i="319" a="1"/>
  <c r="M12" i="319" s="1"/>
  <c r="K15" i="317" a="1"/>
  <c r="K15" i="317" s="1"/>
  <c r="N18" i="317" a="1"/>
  <c r="N18" i="317" s="1"/>
  <c r="AE18" i="317" s="1"/>
  <c r="F22" i="317" a="1"/>
  <c r="F22" i="317" s="1"/>
  <c r="L11" i="319" a="1"/>
  <c r="L11" i="319" s="1"/>
  <c r="L11" i="317" a="1"/>
  <c r="L11" i="317" s="1"/>
  <c r="F12" i="317" a="1"/>
  <c r="F12" i="317" s="1"/>
  <c r="K20" i="317" a="1"/>
  <c r="K20" i="317" s="1"/>
  <c r="O20" i="317" a="1"/>
  <c r="O20" i="317" s="1"/>
  <c r="N20" i="317" a="1"/>
  <c r="N20" i="317" s="1"/>
  <c r="AE20" i="317" s="1"/>
  <c r="M20" i="317" a="1"/>
  <c r="M20" i="317" s="1"/>
  <c r="D20" i="317"/>
  <c r="L20" i="317" a="1"/>
  <c r="L20" i="317" s="1"/>
  <c r="K10" i="319" a="1"/>
  <c r="K10" i="319" s="1"/>
  <c r="P4" i="318"/>
  <c r="K2" i="318"/>
  <c r="D31" i="318"/>
  <c r="D28" i="318"/>
  <c r="J25" i="318"/>
  <c r="P5" i="318"/>
  <c r="AA19" i="319"/>
  <c r="F19" i="319" a="1"/>
  <c r="F19" i="319" s="1"/>
  <c r="E19" i="319" a="1"/>
  <c r="E19" i="319" s="1"/>
  <c r="D19" i="319"/>
  <c r="K19" i="319" a="1"/>
  <c r="K19" i="319" s="1"/>
  <c r="P4" i="321"/>
  <c r="S5" i="321"/>
  <c r="D31" i="321"/>
  <c r="P5" i="321"/>
  <c r="D28" i="321"/>
  <c r="J25" i="321"/>
  <c r="K4" i="321"/>
  <c r="G14" i="321" a="1"/>
  <c r="G14" i="321" s="1"/>
  <c r="K12" i="321" a="1"/>
  <c r="K12" i="321" s="1"/>
  <c r="N10" i="321" a="1"/>
  <c r="N10" i="321" s="1"/>
  <c r="AE10" i="321" s="1"/>
  <c r="K5" i="321"/>
  <c r="F14" i="321" a="1"/>
  <c r="F14" i="321" s="1"/>
  <c r="M10" i="321" a="1"/>
  <c r="M10" i="321" s="1"/>
  <c r="F12" i="321" a="1"/>
  <c r="F12" i="321" s="1"/>
  <c r="K10" i="321" a="1"/>
  <c r="K10" i="321" s="1"/>
  <c r="Q2" i="321"/>
  <c r="K2" i="321"/>
  <c r="F10" i="321" a="1"/>
  <c r="F10" i="321" s="1"/>
  <c r="E10" i="321" a="1"/>
  <c r="E10" i="321" s="1"/>
  <c r="O10" i="321" a="1"/>
  <c r="O10" i="321" s="1"/>
  <c r="D10" i="321"/>
  <c r="M15" i="321" a="1"/>
  <c r="M15" i="321" s="1"/>
  <c r="D31" i="322"/>
  <c r="K2" i="322"/>
  <c r="D28" i="322"/>
  <c r="K16" i="322" a="1"/>
  <c r="K16" i="322" s="1"/>
  <c r="K13" i="322" a="1"/>
  <c r="K13" i="322" s="1"/>
  <c r="M11" i="322" a="1"/>
  <c r="M11" i="322" s="1"/>
  <c r="K10" i="322" a="1"/>
  <c r="K10" i="322" s="1"/>
  <c r="K5" i="322"/>
  <c r="P4" i="322"/>
  <c r="L11" i="322" a="1"/>
  <c r="L11" i="322" s="1"/>
  <c r="K4" i="322"/>
  <c r="G16" i="322" a="1"/>
  <c r="G16" i="322" s="1"/>
  <c r="G10" i="322" a="1"/>
  <c r="G10" i="322" s="1"/>
  <c r="K11" i="322" a="1"/>
  <c r="K11" i="322" s="1"/>
  <c r="D18" i="322"/>
  <c r="O16" i="322" a="1"/>
  <c r="O16" i="322" s="1"/>
  <c r="Q2" i="322"/>
  <c r="L10" i="322" a="1"/>
  <c r="L10" i="322" s="1"/>
  <c r="G11" i="322" a="1"/>
  <c r="G11" i="322" s="1"/>
  <c r="K12" i="322" a="1"/>
  <c r="K12" i="322" s="1"/>
  <c r="E10" i="322" a="1"/>
  <c r="E10" i="322" s="1"/>
  <c r="F11" i="322" a="1"/>
  <c r="F11" i="322" s="1"/>
  <c r="E11" i="322" a="1"/>
  <c r="E11" i="322" s="1"/>
  <c r="M16" i="322" a="1"/>
  <c r="M16" i="322" s="1"/>
  <c r="D11" i="322"/>
  <c r="S5" i="322"/>
  <c r="P5" i="322"/>
  <c r="D16" i="322"/>
  <c r="N10" i="322" a="1"/>
  <c r="N10" i="322" s="1"/>
  <c r="AE10" i="322" s="1"/>
  <c r="O11" i="322" a="1"/>
  <c r="O11" i="322" s="1"/>
  <c r="K5" i="318"/>
  <c r="O10" i="318" a="1"/>
  <c r="O10" i="318" s="1"/>
  <c r="E18" i="317" a="1"/>
  <c r="E18" i="317" s="1"/>
  <c r="S5" i="318"/>
  <c r="M16" i="318" a="1"/>
  <c r="M16" i="318" s="1"/>
  <c r="O19" i="319" a="1"/>
  <c r="O19" i="319" s="1"/>
  <c r="D31" i="320"/>
  <c r="F16" i="320" a="1"/>
  <c r="F16" i="320" s="1"/>
  <c r="F11" i="320" a="1"/>
  <c r="F11" i="320" s="1"/>
  <c r="K17" i="320" a="1"/>
  <c r="K17" i="320" s="1"/>
  <c r="O16" i="320" a="1"/>
  <c r="O16" i="320" s="1"/>
  <c r="D16" i="320"/>
  <c r="D28" i="320"/>
  <c r="L19" i="320" a="1"/>
  <c r="L19" i="320" s="1"/>
  <c r="J25" i="320"/>
  <c r="M16" i="320" a="1"/>
  <c r="M16" i="320" s="1"/>
  <c r="D11" i="320"/>
  <c r="P5" i="320"/>
  <c r="G17" i="320" a="1"/>
  <c r="G17" i="320" s="1"/>
  <c r="K5" i="320"/>
  <c r="P4" i="320"/>
  <c r="E17" i="320" a="1"/>
  <c r="E17" i="320" s="1"/>
  <c r="L11" i="320" a="1"/>
  <c r="L11" i="320" s="1"/>
  <c r="K4" i="320"/>
  <c r="N17" i="320" a="1"/>
  <c r="N17" i="320" s="1"/>
  <c r="AE17" i="320" s="1"/>
  <c r="D17" i="320"/>
  <c r="K11" i="320" a="1"/>
  <c r="K11" i="320" s="1"/>
  <c r="M17" i="320" a="1"/>
  <c r="M17" i="320" s="1"/>
  <c r="F10" i="320" a="1"/>
  <c r="F10" i="320" s="1"/>
  <c r="G16" i="320" a="1"/>
  <c r="G16" i="320" s="1"/>
  <c r="Q2" i="320"/>
  <c r="G15" i="320" a="1"/>
  <c r="G15" i="320" s="1"/>
  <c r="D12" i="321"/>
  <c r="K15" i="321" a="1"/>
  <c r="K15" i="321" s="1"/>
  <c r="AA13" i="317"/>
  <c r="L15" i="317" a="1"/>
  <c r="L15" i="317" s="1"/>
  <c r="O18" i="317" a="1"/>
  <c r="O18" i="317" s="1"/>
  <c r="M12" i="317" a="1"/>
  <c r="M12" i="317" s="1"/>
  <c r="D12" i="317"/>
  <c r="L12" i="317" a="1"/>
  <c r="L12" i="317" s="1"/>
  <c r="K12" i="317" a="1"/>
  <c r="K12" i="317" s="1"/>
  <c r="AA12" i="317"/>
  <c r="O19" i="317" a="1"/>
  <c r="O19" i="317" s="1"/>
  <c r="E13" i="318" a="1"/>
  <c r="E13" i="318" s="1"/>
  <c r="L18" i="318" a="1"/>
  <c r="L18" i="318" s="1"/>
  <c r="AA18" i="318"/>
  <c r="G18" i="318" a="1"/>
  <c r="G18" i="318" s="1"/>
  <c r="O18" i="318" a="1"/>
  <c r="O18" i="318" s="1"/>
  <c r="F18" i="318" a="1"/>
  <c r="F18" i="318" s="1"/>
  <c r="N18" i="318" a="1"/>
  <c r="N18" i="318" s="1"/>
  <c r="AE18" i="318" s="1"/>
  <c r="E18" i="318" a="1"/>
  <c r="E18" i="318" s="1"/>
  <c r="M18" i="318" a="1"/>
  <c r="M18" i="318" s="1"/>
  <c r="D18" i="318"/>
  <c r="L15" i="320" a="1"/>
  <c r="L15" i="320" s="1"/>
  <c r="K17" i="318" a="1"/>
  <c r="K17" i="318" s="1"/>
  <c r="O17" i="318" a="1"/>
  <c r="O17" i="318" s="1"/>
  <c r="F17" i="318" a="1"/>
  <c r="F17" i="318" s="1"/>
  <c r="N17" i="318" a="1"/>
  <c r="N17" i="318" s="1"/>
  <c r="AE17" i="318" s="1"/>
  <c r="E17" i="318" a="1"/>
  <c r="E17" i="318" s="1"/>
  <c r="M17" i="318" a="1"/>
  <c r="M17" i="318" s="1"/>
  <c r="D17" i="318"/>
  <c r="L17" i="318" a="1"/>
  <c r="L17" i="318" s="1"/>
  <c r="M22" i="317" a="1"/>
  <c r="M22" i="317" s="1"/>
  <c r="D22" i="317"/>
  <c r="K22" i="317" a="1"/>
  <c r="K22" i="317" s="1"/>
  <c r="AA22" i="317"/>
  <c r="O22" i="317" a="1"/>
  <c r="O22" i="317" s="1"/>
  <c r="N22" i="317" a="1"/>
  <c r="N22" i="317" s="1"/>
  <c r="AE22" i="317" s="1"/>
  <c r="N11" i="317" a="1"/>
  <c r="N11" i="317" s="1"/>
  <c r="AE11" i="317" s="1"/>
  <c r="K17" i="317" a="1"/>
  <c r="K17" i="317" s="1"/>
  <c r="E12" i="318" a="1"/>
  <c r="E12" i="318" s="1"/>
  <c r="F13" i="318" a="1"/>
  <c r="F13" i="318" s="1"/>
  <c r="K18" i="318" a="1"/>
  <c r="K18" i="318" s="1"/>
  <c r="K2" i="320"/>
  <c r="E11" i="320" a="1"/>
  <c r="E11" i="320" s="1"/>
  <c r="G12" i="322" a="1"/>
  <c r="G12" i="322" s="1"/>
  <c r="M13" i="318" a="1"/>
  <c r="M13" i="318" s="1"/>
  <c r="D15" i="318"/>
  <c r="L12" i="318" a="1"/>
  <c r="L12" i="318" s="1"/>
  <c r="AA12" i="318"/>
  <c r="O12" i="318" a="1"/>
  <c r="O12" i="318" s="1"/>
  <c r="F12" i="318" a="1"/>
  <c r="F12" i="318" s="1"/>
  <c r="N12" i="318" a="1"/>
  <c r="N12" i="318" s="1"/>
  <c r="AE12" i="318" s="1"/>
  <c r="M12" i="318" a="1"/>
  <c r="M12" i="318" s="1"/>
  <c r="D12" i="318"/>
  <c r="M13" i="321" a="1"/>
  <c r="M13" i="321" s="1"/>
  <c r="D13" i="321"/>
  <c r="L13" i="321" a="1"/>
  <c r="L13" i="321" s="1"/>
  <c r="K13" i="321" a="1"/>
  <c r="K13" i="321" s="1"/>
  <c r="AA13" i="321"/>
  <c r="G13" i="321" a="1"/>
  <c r="G13" i="321" s="1"/>
  <c r="F13" i="321" a="1"/>
  <c r="F13" i="321" s="1"/>
  <c r="E13" i="321" a="1"/>
  <c r="E13" i="321" s="1"/>
  <c r="O13" i="321" a="1"/>
  <c r="O13" i="321" s="1"/>
  <c r="N13" i="321" a="1"/>
  <c r="N13" i="321" s="1"/>
  <c r="AE13" i="321" s="1"/>
  <c r="M18" i="317" a="1"/>
  <c r="M18" i="317" s="1"/>
  <c r="D18" i="317"/>
  <c r="L18" i="317" a="1"/>
  <c r="L18" i="317" s="1"/>
  <c r="K18" i="317" a="1"/>
  <c r="K18" i="317" s="1"/>
  <c r="AA18" i="317"/>
  <c r="K12" i="318" a="1"/>
  <c r="K12" i="318" s="1"/>
  <c r="L13" i="318" a="1"/>
  <c r="L13" i="318" s="1"/>
  <c r="G17" i="318" a="1"/>
  <c r="G17" i="318" s="1"/>
  <c r="Q2" i="318"/>
  <c r="L15" i="319" a="1"/>
  <c r="L15" i="319" s="1"/>
  <c r="N13" i="318" a="1"/>
  <c r="N13" i="318" s="1"/>
  <c r="AE13" i="318" s="1"/>
  <c r="O20" i="318" a="1"/>
  <c r="O20" i="318" s="1"/>
  <c r="AA21" i="318"/>
  <c r="N10" i="319" a="1"/>
  <c r="N10" i="319" s="1"/>
  <c r="AE10" i="319" s="1"/>
  <c r="AA12" i="319"/>
  <c r="D15" i="319"/>
  <c r="M15" i="319" a="1"/>
  <c r="M15" i="319" s="1"/>
  <c r="L20" i="319" a="1"/>
  <c r="L20" i="319" s="1"/>
  <c r="F22" i="319" a="1"/>
  <c r="F22" i="319" s="1"/>
  <c r="O22" i="319" a="1"/>
  <c r="O22" i="319" s="1"/>
  <c r="L20" i="320" a="1"/>
  <c r="L20" i="320" s="1"/>
  <c r="N14" i="321" a="1"/>
  <c r="N14" i="321" s="1"/>
  <c r="AE14" i="321" s="1"/>
  <c r="E14" i="321" a="1"/>
  <c r="E14" i="321" s="1"/>
  <c r="D14" i="321"/>
  <c r="M14" i="321" a="1"/>
  <c r="M14" i="321" s="1"/>
  <c r="L14" i="321" a="1"/>
  <c r="L14" i="321" s="1"/>
  <c r="E15" i="319" a="1"/>
  <c r="E15" i="319" s="1"/>
  <c r="O11" i="320" a="1"/>
  <c r="O11" i="320" s="1"/>
  <c r="N15" i="320" a="1"/>
  <c r="N15" i="320" s="1"/>
  <c r="AE15" i="320" s="1"/>
  <c r="D19" i="320"/>
  <c r="O19" i="320" a="1"/>
  <c r="O19" i="320" s="1"/>
  <c r="M12" i="321" a="1"/>
  <c r="M12" i="321" s="1"/>
  <c r="K14" i="321" a="1"/>
  <c r="K14" i="321" s="1"/>
  <c r="L15" i="321" a="1"/>
  <c r="L15" i="321" s="1"/>
  <c r="O13" i="318" a="1"/>
  <c r="O13" i="318" s="1"/>
  <c r="AA20" i="318"/>
  <c r="K21" i="318" a="1"/>
  <c r="K21" i="318" s="1"/>
  <c r="O10" i="319" a="1"/>
  <c r="O10" i="319" s="1"/>
  <c r="AA11" i="319"/>
  <c r="K12" i="319" a="1"/>
  <c r="K12" i="319" s="1"/>
  <c r="N15" i="319" a="1"/>
  <c r="N15" i="319" s="1"/>
  <c r="AE15" i="319" s="1"/>
  <c r="D20" i="319"/>
  <c r="M20" i="319" a="1"/>
  <c r="M20" i="319" s="1"/>
  <c r="G22" i="319" a="1"/>
  <c r="G22" i="319" s="1"/>
  <c r="AA22" i="319"/>
  <c r="E15" i="320" a="1"/>
  <c r="E15" i="320" s="1"/>
  <c r="N16" i="320" a="1"/>
  <c r="N16" i="320" s="1"/>
  <c r="AE16" i="320" s="1"/>
  <c r="E16" i="320" a="1"/>
  <c r="E16" i="320" s="1"/>
  <c r="N20" i="320" a="1"/>
  <c r="N20" i="320" s="1"/>
  <c r="AE20" i="320" s="1"/>
  <c r="G13" i="318" a="1"/>
  <c r="G13" i="318" s="1"/>
  <c r="G10" i="319" a="1"/>
  <c r="G10" i="319" s="1"/>
  <c r="F15" i="319" a="1"/>
  <c r="F15" i="319" s="1"/>
  <c r="E20" i="319" a="1"/>
  <c r="E20" i="319" s="1"/>
  <c r="O15" i="320" a="1"/>
  <c r="O15" i="320" s="1"/>
  <c r="K16" i="320" a="1"/>
  <c r="K16" i="320" s="1"/>
  <c r="O12" i="321" a="1"/>
  <c r="O12" i="321" s="1"/>
  <c r="O14" i="321" a="1"/>
  <c r="O14" i="321" s="1"/>
  <c r="AA13" i="318"/>
  <c r="L21" i="318" a="1"/>
  <c r="L21" i="318" s="1"/>
  <c r="O15" i="319" a="1"/>
  <c r="O15" i="319" s="1"/>
  <c r="N20" i="319" a="1"/>
  <c r="N20" i="319" s="1"/>
  <c r="AE20" i="319" s="1"/>
  <c r="N12" i="320" a="1"/>
  <c r="N12" i="320" s="1"/>
  <c r="AE12" i="320" s="1"/>
  <c r="F15" i="320" a="1"/>
  <c r="F15" i="320" s="1"/>
  <c r="F19" i="320" a="1"/>
  <c r="F19" i="320" s="1"/>
  <c r="O10" i="323" a="1"/>
  <c r="O10" i="323" s="1"/>
  <c r="L10" i="323" a="1"/>
  <c r="L10" i="323" s="1"/>
  <c r="K10" i="323" a="1"/>
  <c r="K10" i="323" s="1"/>
  <c r="G10" i="323" a="1"/>
  <c r="G10" i="323" s="1"/>
  <c r="F10" i="323" a="1"/>
  <c r="F10" i="323" s="1"/>
  <c r="AA10" i="323"/>
  <c r="E10" i="323" a="1"/>
  <c r="E10" i="323" s="1"/>
  <c r="D10" i="323"/>
  <c r="G15" i="319" a="1"/>
  <c r="G15" i="319" s="1"/>
  <c r="F20" i="319" a="1"/>
  <c r="F20" i="319" s="1"/>
  <c r="AA15" i="320"/>
  <c r="L16" i="320" a="1"/>
  <c r="L16" i="320" s="1"/>
  <c r="E20" i="320" a="1"/>
  <c r="E20" i="320" s="1"/>
  <c r="AA14" i="321"/>
  <c r="O12" i="322" a="1"/>
  <c r="O12" i="322" s="1"/>
  <c r="F12" i="322" a="1"/>
  <c r="F12" i="322" s="1"/>
  <c r="N12" i="322" a="1"/>
  <c r="N12" i="322" s="1"/>
  <c r="AE12" i="322" s="1"/>
  <c r="E12" i="322" a="1"/>
  <c r="E12" i="322" s="1"/>
  <c r="D12" i="322"/>
  <c r="M12" i="322" a="1"/>
  <c r="M12" i="322" s="1"/>
  <c r="L12" i="322" a="1"/>
  <c r="L12" i="322" s="1"/>
  <c r="M10" i="323" a="1"/>
  <c r="M10" i="323" s="1"/>
  <c r="K13" i="318" a="1"/>
  <c r="K13" i="318" s="1"/>
  <c r="D21" i="318"/>
  <c r="M21" i="318" a="1"/>
  <c r="M21" i="318" s="1"/>
  <c r="D12" i="319"/>
  <c r="AA15" i="319"/>
  <c r="O20" i="319" a="1"/>
  <c r="O20" i="319" s="1"/>
  <c r="L22" i="319" a="1"/>
  <c r="L22" i="319" s="1"/>
  <c r="M11" i="320" a="1"/>
  <c r="M11" i="320" s="1"/>
  <c r="N10" i="323" a="1"/>
  <c r="N10" i="323" s="1"/>
  <c r="AE10" i="323" s="1"/>
  <c r="G20" i="319" a="1"/>
  <c r="G20" i="319" s="1"/>
  <c r="AA19" i="320"/>
  <c r="M19" i="320" a="1"/>
  <c r="M19" i="320" s="1"/>
  <c r="F21" i="321" a="1"/>
  <c r="F21" i="321" s="1"/>
  <c r="O10" i="322" a="1"/>
  <c r="O10" i="322" s="1"/>
  <c r="M23" i="322" a="1"/>
  <c r="M23" i="322" s="1"/>
  <c r="D23" i="322"/>
  <c r="L23" i="322" a="1"/>
  <c r="L23" i="322" s="1"/>
  <c r="K23" i="322" a="1"/>
  <c r="K23" i="322" s="1"/>
  <c r="G23" i="322" a="1"/>
  <c r="G23" i="322" s="1"/>
  <c r="F23" i="322" a="1"/>
  <c r="F23" i="322" s="1"/>
  <c r="AA23" i="322"/>
  <c r="E23" i="322" a="1"/>
  <c r="E23" i="322" s="1"/>
  <c r="O23" i="322" a="1"/>
  <c r="O23" i="322" s="1"/>
  <c r="N23" i="322" a="1"/>
  <c r="N23" i="322" s="1"/>
  <c r="AE23" i="322" s="1"/>
  <c r="M15" i="320" a="1"/>
  <c r="M15" i="320" s="1"/>
  <c r="D15" i="320"/>
  <c r="O17" i="320" a="1"/>
  <c r="O17" i="320" s="1"/>
  <c r="M17" i="322" a="1"/>
  <c r="M17" i="322" s="1"/>
  <c r="D17" i="322"/>
  <c r="AA17" i="322"/>
  <c r="G17" i="322" a="1"/>
  <c r="G17" i="322" s="1"/>
  <c r="F17" i="322" a="1"/>
  <c r="F17" i="322" s="1"/>
  <c r="E17" i="322" a="1"/>
  <c r="E17" i="322" s="1"/>
  <c r="N17" i="322" a="1"/>
  <c r="N17" i="322" s="1"/>
  <c r="AE17" i="322" s="1"/>
  <c r="L17" i="322" a="1"/>
  <c r="L17" i="322" s="1"/>
  <c r="K17" i="322" a="1"/>
  <c r="K17" i="322" s="1"/>
  <c r="O19" i="322" a="1"/>
  <c r="O19" i="322" s="1"/>
  <c r="D19" i="322"/>
  <c r="F19" i="322" a="1"/>
  <c r="F19" i="322" s="1"/>
  <c r="E19" i="322" a="1"/>
  <c r="E19" i="322" s="1"/>
  <c r="N19" i="322" a="1"/>
  <c r="N19" i="322" s="1"/>
  <c r="AE19" i="322" s="1"/>
  <c r="M19" i="322" a="1"/>
  <c r="M19" i="322" s="1"/>
  <c r="L19" i="322" a="1"/>
  <c r="L19" i="322" s="1"/>
  <c r="K19" i="322" a="1"/>
  <c r="K19" i="322" s="1"/>
  <c r="O21" i="322" a="1"/>
  <c r="O21" i="322" s="1"/>
  <c r="K15" i="320" a="1"/>
  <c r="K15" i="320" s="1"/>
  <c r="N11" i="321" a="1"/>
  <c r="N11" i="321" s="1"/>
  <c r="AE11" i="321" s="1"/>
  <c r="L12" i="321" a="1"/>
  <c r="L12" i="321" s="1"/>
  <c r="AA12" i="321"/>
  <c r="G12" i="321" a="1"/>
  <c r="G12" i="321" s="1"/>
  <c r="N12" i="321" a="1"/>
  <c r="N12" i="321" s="1"/>
  <c r="AE12" i="321" s="1"/>
  <c r="E12" i="321" a="1"/>
  <c r="E12" i="321" s="1"/>
  <c r="O17" i="322" a="1"/>
  <c r="O17" i="322" s="1"/>
  <c r="AA19" i="322"/>
  <c r="D13" i="318"/>
  <c r="K20" i="320" a="1"/>
  <c r="K20" i="320" s="1"/>
  <c r="O20" i="320" a="1"/>
  <c r="O20" i="320" s="1"/>
  <c r="F20" i="320" a="1"/>
  <c r="F20" i="320" s="1"/>
  <c r="D20" i="320"/>
  <c r="M20" i="320" a="1"/>
  <c r="M20" i="320" s="1"/>
  <c r="O15" i="321" a="1"/>
  <c r="O15" i="321" s="1"/>
  <c r="AA15" i="321"/>
  <c r="G15" i="321" a="1"/>
  <c r="G15" i="321" s="1"/>
  <c r="F15" i="321" a="1"/>
  <c r="F15" i="321" s="1"/>
  <c r="N15" i="321" a="1"/>
  <c r="N15" i="321" s="1"/>
  <c r="AE15" i="321" s="1"/>
  <c r="E15" i="321" a="1"/>
  <c r="E15" i="321" s="1"/>
  <c r="D15" i="321"/>
  <c r="L11" i="323" a="1"/>
  <c r="L11" i="323" s="1"/>
  <c r="F13" i="323" a="1"/>
  <c r="F13" i="323" s="1"/>
  <c r="AA20" i="323"/>
  <c r="N10" i="324" a="1"/>
  <c r="N10" i="324" s="1"/>
  <c r="AE10" i="324" s="1"/>
  <c r="M13" i="324" a="1"/>
  <c r="M13" i="324" s="1"/>
  <c r="F17" i="320" a="1"/>
  <c r="F17" i="320" s="1"/>
  <c r="F21" i="320" a="1"/>
  <c r="F21" i="320" s="1"/>
  <c r="O21" i="320" a="1"/>
  <c r="O21" i="320" s="1"/>
  <c r="M22" i="320" a="1"/>
  <c r="M22" i="320" s="1"/>
  <c r="D22" i="320"/>
  <c r="G10" i="321" a="1"/>
  <c r="G10" i="321" s="1"/>
  <c r="K20" i="321" a="1"/>
  <c r="K20" i="321" s="1"/>
  <c r="F10" i="322" a="1"/>
  <c r="F10" i="322" s="1"/>
  <c r="N11" i="322" a="1"/>
  <c r="N11" i="322" s="1"/>
  <c r="AE11" i="322" s="1"/>
  <c r="F16" i="322" a="1"/>
  <c r="F16" i="322" s="1"/>
  <c r="M18" i="323" a="1"/>
  <c r="M18" i="323" s="1"/>
  <c r="D18" i="323"/>
  <c r="G18" i="323" a="1"/>
  <c r="G18" i="323" s="1"/>
  <c r="F15" i="323" a="1"/>
  <c r="F15" i="323" s="1"/>
  <c r="K17" i="323" a="1"/>
  <c r="K17" i="323" s="1"/>
  <c r="D15" i="323"/>
  <c r="S5" i="323"/>
  <c r="F18" i="323" a="1"/>
  <c r="F18" i="323" s="1"/>
  <c r="O15" i="323" a="1"/>
  <c r="O15" i="323" s="1"/>
  <c r="P5" i="323"/>
  <c r="D17" i="323"/>
  <c r="D16" i="323"/>
  <c r="E17" i="323" a="1"/>
  <c r="E17" i="323" s="1"/>
  <c r="L22" i="322" a="1"/>
  <c r="L22" i="322" s="1"/>
  <c r="E16" i="323" a="1"/>
  <c r="E16" i="323" s="1"/>
  <c r="J25" i="323"/>
  <c r="K4" i="324"/>
  <c r="F17" i="324" a="1"/>
  <c r="F17" i="324" s="1"/>
  <c r="M19" i="321" a="1"/>
  <c r="M19" i="321" s="1"/>
  <c r="K22" i="322" a="1"/>
  <c r="K22" i="322" s="1"/>
  <c r="N13" i="323" a="1"/>
  <c r="N13" i="323" s="1"/>
  <c r="AE13" i="323" s="1"/>
  <c r="L13" i="323" a="1"/>
  <c r="L13" i="323" s="1"/>
  <c r="M13" i="323" a="1"/>
  <c r="M13" i="323" s="1"/>
  <c r="P4" i="324"/>
  <c r="G11" i="324" a="1"/>
  <c r="G11" i="324" s="1"/>
  <c r="L10" i="321" a="1"/>
  <c r="L10" i="321" s="1"/>
  <c r="K19" i="321" a="1"/>
  <c r="K19" i="321" s="1"/>
  <c r="M20" i="321" a="1"/>
  <c r="M20" i="321" s="1"/>
  <c r="M10" i="322" a="1"/>
  <c r="M10" i="322" s="1"/>
  <c r="D10" i="322"/>
  <c r="L16" i="322" a="1"/>
  <c r="L16" i="322" s="1"/>
  <c r="N16" i="322" a="1"/>
  <c r="N16" i="322" s="1"/>
  <c r="AE16" i="322" s="1"/>
  <c r="E16" i="322" a="1"/>
  <c r="E16" i="322" s="1"/>
  <c r="K13" i="323" a="1"/>
  <c r="K13" i="323" s="1"/>
  <c r="K15" i="323" a="1"/>
  <c r="K15" i="323" s="1"/>
  <c r="E18" i="323" a="1"/>
  <c r="E18" i="323" s="1"/>
  <c r="D31" i="323"/>
  <c r="K5" i="324"/>
  <c r="K16" i="323" a="1"/>
  <c r="K16" i="323" s="1"/>
  <c r="O16" i="323" a="1"/>
  <c r="O16" i="323" s="1"/>
  <c r="F16" i="323" a="1"/>
  <c r="F16" i="323" s="1"/>
  <c r="M16" i="323" a="1"/>
  <c r="M16" i="323" s="1"/>
  <c r="L16" i="323" a="1"/>
  <c r="L16" i="323" s="1"/>
  <c r="G20" i="323" a="1"/>
  <c r="G20" i="323" s="1"/>
  <c r="O20" i="323" a="1"/>
  <c r="O20" i="323" s="1"/>
  <c r="M20" i="323" a="1"/>
  <c r="M20" i="323" s="1"/>
  <c r="D20" i="323"/>
  <c r="L20" i="323" a="1"/>
  <c r="L20" i="323" s="1"/>
  <c r="K20" i="323" a="1"/>
  <c r="K20" i="323" s="1"/>
  <c r="F20" i="323" a="1"/>
  <c r="F20" i="323" s="1"/>
  <c r="D13" i="324"/>
  <c r="G15" i="324" a="1"/>
  <c r="G15" i="324" s="1"/>
  <c r="N16" i="323" a="1"/>
  <c r="N16" i="323" s="1"/>
  <c r="AE16" i="323" s="1"/>
  <c r="L10" i="324" a="1"/>
  <c r="L10" i="324" s="1"/>
  <c r="K10" i="324" a="1"/>
  <c r="K10" i="324" s="1"/>
  <c r="F10" i="324" a="1"/>
  <c r="F10" i="324" s="1"/>
  <c r="O10" i="324" a="1"/>
  <c r="O10" i="324" s="1"/>
  <c r="M10" i="324" a="1"/>
  <c r="M10" i="324" s="1"/>
  <c r="G10" i="324" a="1"/>
  <c r="G10" i="324" s="1"/>
  <c r="D10" i="324"/>
  <c r="AA10" i="324"/>
  <c r="N20" i="323" a="1"/>
  <c r="N20" i="323" s="1"/>
  <c r="AE20" i="323" s="1"/>
  <c r="D31" i="324"/>
  <c r="J25" i="324"/>
  <c r="P5" i="324"/>
  <c r="O18" i="324" a="1"/>
  <c r="O18" i="324" s="1"/>
  <c r="Q2" i="324"/>
  <c r="D28" i="324"/>
  <c r="S5" i="324"/>
  <c r="K2" i="324"/>
  <c r="G13" i="324" a="1"/>
  <c r="G13" i="324" s="1"/>
  <c r="L13" i="324" a="1"/>
  <c r="L13" i="324" s="1"/>
  <c r="G17" i="324" a="1"/>
  <c r="G17" i="324" s="1"/>
  <c r="L17" i="323" a="1"/>
  <c r="L17" i="323" s="1"/>
  <c r="AA17" i="323"/>
  <c r="G17" i="323" a="1"/>
  <c r="G17" i="323" s="1"/>
  <c r="L16" i="324" a="1"/>
  <c r="L16" i="324" s="1"/>
  <c r="K16" i="324" a="1"/>
  <c r="K16" i="324" s="1"/>
  <c r="O16" i="324" a="1"/>
  <c r="O16" i="324" s="1"/>
  <c r="M16" i="324" a="1"/>
  <c r="M16" i="324" s="1"/>
  <c r="G16" i="324" a="1"/>
  <c r="G16" i="324" s="1"/>
  <c r="F16" i="324" a="1"/>
  <c r="F16" i="324" s="1"/>
  <c r="E16" i="324" a="1"/>
  <c r="E16" i="324" s="1"/>
  <c r="D16" i="324"/>
  <c r="N16" i="324" a="1"/>
  <c r="N16" i="324" s="1"/>
  <c r="AE16" i="324" s="1"/>
  <c r="K14" i="323" a="1"/>
  <c r="K14" i="323" s="1"/>
  <c r="E15" i="323" a="1"/>
  <c r="E15" i="323" s="1"/>
  <c r="E21" i="323" a="1"/>
  <c r="E21" i="323" s="1"/>
  <c r="E13" i="324" a="1"/>
  <c r="E13" i="324" s="1"/>
  <c r="L14" i="324" a="1"/>
  <c r="L14" i="324" s="1"/>
  <c r="K17" i="324" a="1"/>
  <c r="K17" i="324" s="1"/>
  <c r="N11" i="325" a="1"/>
  <c r="N11" i="325" s="1"/>
  <c r="AE11" i="325" s="1"/>
  <c r="N19" i="325" a="1"/>
  <c r="N19" i="325" s="1"/>
  <c r="AE19" i="325" s="1"/>
  <c r="F21" i="325" a="1"/>
  <c r="F21" i="325" s="1"/>
  <c r="N14" i="326" a="1"/>
  <c r="N14" i="326" s="1"/>
  <c r="AE14" i="326" s="1"/>
  <c r="N15" i="323" a="1"/>
  <c r="N15" i="323" s="1"/>
  <c r="AE15" i="323" s="1"/>
  <c r="K18" i="323" a="1"/>
  <c r="K18" i="323" s="1"/>
  <c r="F13" i="324" a="1"/>
  <c r="F13" i="324" s="1"/>
  <c r="N14" i="325" a="1"/>
  <c r="N14" i="325" s="1"/>
  <c r="AE14" i="325" s="1"/>
  <c r="N15" i="325" a="1"/>
  <c r="N15" i="325" s="1"/>
  <c r="AE15" i="325" s="1"/>
  <c r="M15" i="325" a="1"/>
  <c r="M15" i="325" s="1"/>
  <c r="D15" i="325"/>
  <c r="K15" i="325" a="1"/>
  <c r="K15" i="325" s="1"/>
  <c r="D19" i="325"/>
  <c r="K2" i="326"/>
  <c r="D31" i="326"/>
  <c r="D28" i="326"/>
  <c r="J25" i="326"/>
  <c r="P5" i="326"/>
  <c r="K15" i="324" a="1"/>
  <c r="K15" i="324" s="1"/>
  <c r="AA15" i="324"/>
  <c r="N15" i="324" a="1"/>
  <c r="N15" i="324" s="1"/>
  <c r="AE15" i="324" s="1"/>
  <c r="M23" i="324" a="1"/>
  <c r="M23" i="324" s="1"/>
  <c r="D23" i="324"/>
  <c r="L23" i="324" a="1"/>
  <c r="L23" i="324" s="1"/>
  <c r="AA23" i="324"/>
  <c r="K4" i="325"/>
  <c r="O10" i="325" a="1"/>
  <c r="O10" i="325" s="1"/>
  <c r="N10" i="325" a="1"/>
  <c r="N10" i="325" s="1"/>
  <c r="AE10" i="325" s="1"/>
  <c r="L10" i="325" a="1"/>
  <c r="L10" i="325" s="1"/>
  <c r="E11" i="325" a="1"/>
  <c r="E11" i="325" s="1"/>
  <c r="E19" i="325" a="1"/>
  <c r="E19" i="325" s="1"/>
  <c r="N23" i="325" a="1"/>
  <c r="N23" i="325" s="1"/>
  <c r="AE23" i="325" s="1"/>
  <c r="E11" i="326" a="1"/>
  <c r="E11" i="326" s="1"/>
  <c r="O13" i="324" a="1"/>
  <c r="O13" i="324" s="1"/>
  <c r="N13" i="324" a="1"/>
  <c r="N13" i="324" s="1"/>
  <c r="AE13" i="324" s="1"/>
  <c r="L15" i="324" a="1"/>
  <c r="L15" i="324" s="1"/>
  <c r="N17" i="324" a="1"/>
  <c r="N17" i="324" s="1"/>
  <c r="AE17" i="324" s="1"/>
  <c r="D18" i="324"/>
  <c r="K5" i="325"/>
  <c r="O13" i="325" a="1"/>
  <c r="O13" i="325" s="1"/>
  <c r="F19" i="325" a="1"/>
  <c r="F19" i="325" s="1"/>
  <c r="AA21" i="325"/>
  <c r="N21" i="325" a="1"/>
  <c r="N21" i="325" s="1"/>
  <c r="AE21" i="325" s="1"/>
  <c r="M21" i="325" a="1"/>
  <c r="M21" i="325" s="1"/>
  <c r="D21" i="325"/>
  <c r="K21" i="325" a="1"/>
  <c r="K21" i="325" s="1"/>
  <c r="F12" i="326" a="1"/>
  <c r="F12" i="326" s="1"/>
  <c r="E13" i="326" a="1"/>
  <c r="E13" i="326" s="1"/>
  <c r="E14" i="326" a="1"/>
  <c r="E14" i="326" s="1"/>
  <c r="K13" i="324" a="1"/>
  <c r="K13" i="324" s="1"/>
  <c r="F19" i="324" a="1"/>
  <c r="F19" i="324" s="1"/>
  <c r="P5" i="325"/>
  <c r="G11" i="325" a="1"/>
  <c r="G11" i="325" s="1"/>
  <c r="E23" i="325" a="1"/>
  <c r="E23" i="325" s="1"/>
  <c r="O11" i="326" a="1"/>
  <c r="O11" i="326" s="1"/>
  <c r="N11" i="326" a="1"/>
  <c r="N11" i="326" s="1"/>
  <c r="AE11" i="326" s="1"/>
  <c r="M11" i="326" a="1"/>
  <c r="M11" i="326" s="1"/>
  <c r="D11" i="326"/>
  <c r="L11" i="326" a="1"/>
  <c r="L11" i="326" s="1"/>
  <c r="AA11" i="326"/>
  <c r="F13" i="326" a="1"/>
  <c r="F13" i="326" s="1"/>
  <c r="M15" i="324" a="1"/>
  <c r="M15" i="324" s="1"/>
  <c r="E17" i="324" a="1"/>
  <c r="E17" i="324" s="1"/>
  <c r="O17" i="324" a="1"/>
  <c r="O17" i="324" s="1"/>
  <c r="M10" i="325" a="1"/>
  <c r="M10" i="325" s="1"/>
  <c r="AA11" i="325"/>
  <c r="O11" i="325" a="1"/>
  <c r="O11" i="325" s="1"/>
  <c r="M11" i="325" a="1"/>
  <c r="M11" i="325" s="1"/>
  <c r="D11" i="325"/>
  <c r="K11" i="326" a="1"/>
  <c r="K11" i="326" s="1"/>
  <c r="AA12" i="326"/>
  <c r="O12" i="326" a="1"/>
  <c r="O12" i="326" s="1"/>
  <c r="N12" i="326" a="1"/>
  <c r="N12" i="326" s="1"/>
  <c r="AE12" i="326" s="1"/>
  <c r="M12" i="326" a="1"/>
  <c r="M12" i="326" s="1"/>
  <c r="D12" i="326"/>
  <c r="K12" i="326" a="1"/>
  <c r="K12" i="326" s="1"/>
  <c r="F14" i="326" a="1"/>
  <c r="F14" i="326" s="1"/>
  <c r="J25" i="325"/>
  <c r="D31" i="325"/>
  <c r="K11" i="325" a="1"/>
  <c r="K11" i="325" s="1"/>
  <c r="G14" i="325" a="1"/>
  <c r="G14" i="325" s="1"/>
  <c r="O15" i="325" a="1"/>
  <c r="O15" i="325" s="1"/>
  <c r="L19" i="325" a="1"/>
  <c r="L19" i="325" s="1"/>
  <c r="K19" i="325" a="1"/>
  <c r="K19" i="325" s="1"/>
  <c r="O19" i="325" a="1"/>
  <c r="O19" i="325" s="1"/>
  <c r="K22" i="325" a="1"/>
  <c r="K22" i="325" s="1"/>
  <c r="F23" i="325" a="1"/>
  <c r="F23" i="325" s="1"/>
  <c r="K13" i="326" a="1"/>
  <c r="K13" i="326" s="1"/>
  <c r="AA13" i="326"/>
  <c r="O13" i="326" a="1"/>
  <c r="O13" i="326" s="1"/>
  <c r="N13" i="326" a="1"/>
  <c r="N13" i="326" s="1"/>
  <c r="AE13" i="326" s="1"/>
  <c r="L13" i="326" a="1"/>
  <c r="L13" i="326" s="1"/>
  <c r="E17" i="326" a="1"/>
  <c r="E17" i="326" s="1"/>
  <c r="M14" i="325" a="1"/>
  <c r="M14" i="325" s="1"/>
  <c r="D14" i="325"/>
  <c r="L14" i="325" a="1"/>
  <c r="L14" i="325" s="1"/>
  <c r="AA14" i="325"/>
  <c r="E15" i="325" a="1"/>
  <c r="E15" i="325" s="1"/>
  <c r="D28" i="325"/>
  <c r="L14" i="326" a="1"/>
  <c r="L14" i="326" s="1"/>
  <c r="K14" i="326" a="1"/>
  <c r="K14" i="326" s="1"/>
  <c r="AA14" i="326"/>
  <c r="O14" i="326" a="1"/>
  <c r="O14" i="326" s="1"/>
  <c r="M14" i="326" a="1"/>
  <c r="M14" i="326" s="1"/>
  <c r="D14" i="326"/>
  <c r="F17" i="326" a="1"/>
  <c r="F17" i="326" s="1"/>
  <c r="E18" i="326" a="1"/>
  <c r="E18" i="326" s="1"/>
  <c r="D15" i="324"/>
  <c r="O15" i="324" a="1"/>
  <c r="O15" i="324" s="1"/>
  <c r="K2" i="325"/>
  <c r="D10" i="325"/>
  <c r="L11" i="325" a="1"/>
  <c r="L11" i="325" s="1"/>
  <c r="K14" i="325" a="1"/>
  <c r="K14" i="325" s="1"/>
  <c r="F15" i="325" a="1"/>
  <c r="F15" i="325" s="1"/>
  <c r="O18" i="325" a="1"/>
  <c r="O18" i="325" s="1"/>
  <c r="L23" i="325" a="1"/>
  <c r="L23" i="325" s="1"/>
  <c r="AA23" i="325"/>
  <c r="O23" i="325" a="1"/>
  <c r="O23" i="325" s="1"/>
  <c r="M23" i="325" a="1"/>
  <c r="M23" i="325" s="1"/>
  <c r="D23" i="325"/>
  <c r="E19" i="326" a="1"/>
  <c r="E19" i="326" s="1"/>
  <c r="E15" i="324" a="1"/>
  <c r="E15" i="324" s="1"/>
  <c r="Q2" i="325"/>
  <c r="E10" i="325" a="1"/>
  <c r="E10" i="325" s="1"/>
  <c r="M19" i="325" a="1"/>
  <c r="M19" i="325" s="1"/>
  <c r="O16" i="326" a="1"/>
  <c r="O16" i="326" s="1"/>
  <c r="O17" i="326" a="1"/>
  <c r="O17" i="326" s="1"/>
  <c r="N17" i="326" a="1"/>
  <c r="N17" i="326" s="1"/>
  <c r="AE17" i="326" s="1"/>
  <c r="M17" i="326" a="1"/>
  <c r="M17" i="326" s="1"/>
  <c r="D17" i="326"/>
  <c r="L17" i="326" a="1"/>
  <c r="L17" i="326" s="1"/>
  <c r="AA17" i="326"/>
  <c r="M17" i="324" a="1"/>
  <c r="M17" i="324" s="1"/>
  <c r="D17" i="324"/>
  <c r="L17" i="324" a="1"/>
  <c r="L17" i="324" s="1"/>
  <c r="AA17" i="324"/>
  <c r="F10" i="325" a="1"/>
  <c r="F10" i="325" s="1"/>
  <c r="E13" i="325" a="1"/>
  <c r="E13" i="325" s="1"/>
  <c r="G15" i="325" a="1"/>
  <c r="G15" i="325" s="1"/>
  <c r="AA20" i="325"/>
  <c r="K17" i="326" a="1"/>
  <c r="K17" i="326" s="1"/>
  <c r="N18" i="326" a="1"/>
  <c r="N18" i="326" s="1"/>
  <c r="AE18" i="326" s="1"/>
  <c r="D20" i="326"/>
  <c r="N21" i="326" a="1"/>
  <c r="N21" i="326" s="1"/>
  <c r="AE21" i="326" s="1"/>
  <c r="O22" i="326" a="1"/>
  <c r="O22" i="326" s="1"/>
  <c r="N19" i="326" a="1"/>
  <c r="N19" i="326" s="1"/>
  <c r="AE19" i="326" s="1"/>
  <c r="AA21" i="326"/>
  <c r="K22" i="326" a="1"/>
  <c r="K22" i="326" s="1"/>
  <c r="O19" i="326" a="1"/>
  <c r="O19" i="326" s="1"/>
  <c r="K21" i="326" a="1"/>
  <c r="K21" i="326" s="1"/>
  <c r="L22" i="326" a="1"/>
  <c r="L22" i="326" s="1"/>
  <c r="AA19" i="326"/>
  <c r="L21" i="326" a="1"/>
  <c r="L21" i="326" s="1"/>
  <c r="D22" i="326"/>
  <c r="M22" i="326" a="1"/>
  <c r="M22" i="326" s="1"/>
  <c r="E22" i="326" a="1"/>
  <c r="E22" i="326" s="1"/>
  <c r="D21" i="326"/>
  <c r="L11" i="315" a="1"/>
  <c r="L11" i="315" s="1"/>
  <c r="L17" i="315" a="1"/>
  <c r="L17" i="315" s="1"/>
  <c r="M15" i="316" a="1"/>
  <c r="M15" i="316" s="1"/>
  <c r="G11" i="311" a="1"/>
  <c r="G11" i="311" s="1"/>
  <c r="N10" i="316" a="1"/>
  <c r="N10" i="316" s="1"/>
  <c r="AE10" i="316" s="1"/>
  <c r="G12" i="314" a="1"/>
  <c r="G12" i="314" s="1"/>
  <c r="S5" i="312"/>
  <c r="G14" i="312" a="1"/>
  <c r="G14" i="312" s="1"/>
  <c r="N13" i="315" a="1"/>
  <c r="N13" i="315" s="1"/>
  <c r="AE13" i="315" s="1"/>
  <c r="E13" i="314" a="1"/>
  <c r="E13" i="314" s="1"/>
  <c r="P4" i="312"/>
  <c r="K5" i="312"/>
  <c r="G13" i="314" a="1"/>
  <c r="G13" i="314" s="1"/>
  <c r="O14" i="315" a="1"/>
  <c r="O14" i="315" s="1"/>
  <c r="K19" i="316" a="1"/>
  <c r="K19" i="316" s="1"/>
  <c r="E19" i="312" a="1"/>
  <c r="E19" i="312" s="1"/>
  <c r="F15" i="313" a="1"/>
  <c r="F15" i="313" s="1"/>
  <c r="G11" i="312" a="1"/>
  <c r="G11" i="312" s="1"/>
  <c r="G19" i="312" a="1"/>
  <c r="G19" i="312" s="1"/>
  <c r="O17" i="316" a="1"/>
  <c r="O17" i="316" s="1"/>
  <c r="F17" i="316" a="1"/>
  <c r="F17" i="316" s="1"/>
  <c r="E10" i="316" a="1"/>
  <c r="E10" i="316" s="1"/>
  <c r="Q2" i="316"/>
  <c r="K2" i="316"/>
  <c r="D31" i="316"/>
  <c r="S5" i="316"/>
  <c r="D28" i="316"/>
  <c r="J25" i="316"/>
  <c r="P5" i="316"/>
  <c r="K5" i="316"/>
  <c r="L13" i="316" a="1"/>
  <c r="L13" i="316" s="1"/>
  <c r="G17" i="316" a="1"/>
  <c r="G17" i="316" s="1"/>
  <c r="E15" i="316" a="1"/>
  <c r="E15" i="316" s="1"/>
  <c r="G15" i="316" a="1"/>
  <c r="G15" i="316" s="1"/>
  <c r="L19" i="316" a="1"/>
  <c r="L19" i="316" s="1"/>
  <c r="N15" i="316" a="1"/>
  <c r="N15" i="316" s="1"/>
  <c r="AE15" i="316" s="1"/>
  <c r="M14" i="316" a="1"/>
  <c r="M14" i="316" s="1"/>
  <c r="O15" i="316" a="1"/>
  <c r="O15" i="316" s="1"/>
  <c r="P4" i="316"/>
  <c r="D14" i="316"/>
  <c r="F15" i="316" a="1"/>
  <c r="F15" i="316" s="1"/>
  <c r="K4" i="316"/>
  <c r="J25" i="315"/>
  <c r="P5" i="315"/>
  <c r="F14" i="315" a="1"/>
  <c r="F14" i="315" s="1"/>
  <c r="P4" i="315"/>
  <c r="K4" i="315"/>
  <c r="G14" i="315" a="1"/>
  <c r="G14" i="315" s="1"/>
  <c r="S5" i="315"/>
  <c r="M11" i="315" a="1"/>
  <c r="M11" i="315" s="1"/>
  <c r="D28" i="315"/>
  <c r="Q2" i="315"/>
  <c r="M17" i="315" a="1"/>
  <c r="M17" i="315" s="1"/>
  <c r="D11" i="315"/>
  <c r="D17" i="315"/>
  <c r="K5" i="315"/>
  <c r="K2" i="315"/>
  <c r="F18" i="315" a="1"/>
  <c r="F18" i="315" s="1"/>
  <c r="D31" i="315"/>
  <c r="N18" i="315" a="1"/>
  <c r="N18" i="315" s="1"/>
  <c r="AE18" i="315" s="1"/>
  <c r="E18" i="315" a="1"/>
  <c r="E18" i="315" s="1"/>
  <c r="E12" i="315" a="1"/>
  <c r="E12" i="315" s="1"/>
  <c r="M18" i="315" a="1"/>
  <c r="M18" i="315" s="1"/>
  <c r="L14" i="316" a="1"/>
  <c r="L14" i="316" s="1"/>
  <c r="K10" i="315" a="1"/>
  <c r="K10" i="315" s="1"/>
  <c r="K21" i="315" a="1"/>
  <c r="K21" i="315" s="1"/>
  <c r="E11" i="315" a="1"/>
  <c r="E11" i="315" s="1"/>
  <c r="E17" i="315" a="1"/>
  <c r="E17" i="315" s="1"/>
  <c r="E14" i="316" a="1"/>
  <c r="E14" i="316" s="1"/>
  <c r="F18" i="311" a="1"/>
  <c r="F18" i="311" s="1"/>
  <c r="D10" i="315"/>
  <c r="M10" i="315" a="1"/>
  <c r="M10" i="315" s="1"/>
  <c r="N11" i="315" a="1"/>
  <c r="N11" i="315" s="1"/>
  <c r="AE11" i="315" s="1"/>
  <c r="K14" i="315" a="1"/>
  <c r="K14" i="315" s="1"/>
  <c r="N17" i="315" a="1"/>
  <c r="N17" i="315" s="1"/>
  <c r="AE17" i="315" s="1"/>
  <c r="O18" i="315" a="1"/>
  <c r="O18" i="315" s="1"/>
  <c r="K20" i="315" a="1"/>
  <c r="K20" i="315" s="1"/>
  <c r="L21" i="315" a="1"/>
  <c r="L21" i="315" s="1"/>
  <c r="D22" i="315"/>
  <c r="N23" i="315" a="1"/>
  <c r="N23" i="315" s="1"/>
  <c r="AE23" i="315" s="1"/>
  <c r="M13" i="316" a="1"/>
  <c r="M13" i="316" s="1"/>
  <c r="N14" i="316" a="1"/>
  <c r="N14" i="316" s="1"/>
  <c r="AE14" i="316" s="1"/>
  <c r="K17" i="316" a="1"/>
  <c r="K17" i="316" s="1"/>
  <c r="D19" i="316"/>
  <c r="M19" i="316" a="1"/>
  <c r="M19" i="316" s="1"/>
  <c r="L10" i="315" a="1"/>
  <c r="L10" i="315" s="1"/>
  <c r="F17" i="315" a="1"/>
  <c r="F17" i="315" s="1"/>
  <c r="G18" i="315" a="1"/>
  <c r="G18" i="315" s="1"/>
  <c r="E13" i="316" a="1"/>
  <c r="E13" i="316" s="1"/>
  <c r="F14" i="316" a="1"/>
  <c r="F14" i="316" s="1"/>
  <c r="E19" i="316" a="1"/>
  <c r="E19" i="316" s="1"/>
  <c r="E10" i="315" a="1"/>
  <c r="E10" i="315" s="1"/>
  <c r="F11" i="315" a="1"/>
  <c r="F11" i="315" s="1"/>
  <c r="F23" i="315" a="1"/>
  <c r="F23" i="315" s="1"/>
  <c r="E14" i="312" a="1"/>
  <c r="E14" i="312" s="1"/>
  <c r="G11" i="314" a="1"/>
  <c r="G11" i="314" s="1"/>
  <c r="N10" i="315" a="1"/>
  <c r="N10" i="315" s="1"/>
  <c r="AE10" i="315" s="1"/>
  <c r="O11" i="315" a="1"/>
  <c r="O11" i="315" s="1"/>
  <c r="L14" i="315" a="1"/>
  <c r="L14" i="315" s="1"/>
  <c r="O17" i="315" a="1"/>
  <c r="O17" i="315" s="1"/>
  <c r="AA18" i="315"/>
  <c r="L20" i="315" a="1"/>
  <c r="L20" i="315" s="1"/>
  <c r="D21" i="315"/>
  <c r="M21" i="315" a="1"/>
  <c r="M21" i="315" s="1"/>
  <c r="O23" i="315" a="1"/>
  <c r="O23" i="315" s="1"/>
  <c r="N13" i="316" a="1"/>
  <c r="N13" i="316" s="1"/>
  <c r="AE13" i="316" s="1"/>
  <c r="O14" i="316" a="1"/>
  <c r="O14" i="316" s="1"/>
  <c r="AA15" i="316"/>
  <c r="L17" i="316" a="1"/>
  <c r="L17" i="316" s="1"/>
  <c r="N19" i="316" a="1"/>
  <c r="N19" i="316" s="1"/>
  <c r="AE19" i="316" s="1"/>
  <c r="AA21" i="316"/>
  <c r="L23" i="316" a="1"/>
  <c r="L23" i="316" s="1"/>
  <c r="G18" i="314" a="1"/>
  <c r="G18" i="314" s="1"/>
  <c r="G14" i="311" a="1"/>
  <c r="G14" i="311" s="1"/>
  <c r="F10" i="315" a="1"/>
  <c r="F10" i="315" s="1"/>
  <c r="G11" i="315" a="1"/>
  <c r="G11" i="315" s="1"/>
  <c r="G17" i="315" a="1"/>
  <c r="G17" i="315" s="1"/>
  <c r="E21" i="315" a="1"/>
  <c r="E21" i="315" s="1"/>
  <c r="G23" i="315" a="1"/>
  <c r="G23" i="315" s="1"/>
  <c r="F19" i="316" a="1"/>
  <c r="F19" i="316" s="1"/>
  <c r="G14" i="316" a="1"/>
  <c r="G14" i="316" s="1"/>
  <c r="G10" i="312" a="1"/>
  <c r="G10" i="312" s="1"/>
  <c r="M14" i="312" a="1"/>
  <c r="M14" i="312" s="1"/>
  <c r="F13" i="313" a="1"/>
  <c r="F13" i="313" s="1"/>
  <c r="O10" i="315" a="1"/>
  <c r="O10" i="315" s="1"/>
  <c r="AA11" i="315"/>
  <c r="D14" i="315"/>
  <c r="M14" i="315" a="1"/>
  <c r="M14" i="315" s="1"/>
  <c r="AA17" i="315"/>
  <c r="K18" i="315" a="1"/>
  <c r="K18" i="315" s="1"/>
  <c r="D20" i="315"/>
  <c r="M20" i="315" a="1"/>
  <c r="M20" i="315" s="1"/>
  <c r="N21" i="315" a="1"/>
  <c r="N21" i="315" s="1"/>
  <c r="AE21" i="315" s="1"/>
  <c r="AA23" i="315"/>
  <c r="D11" i="316"/>
  <c r="AA14" i="316"/>
  <c r="K15" i="316" a="1"/>
  <c r="K15" i="316" s="1"/>
  <c r="D17" i="316"/>
  <c r="M17" i="316" a="1"/>
  <c r="M17" i="316" s="1"/>
  <c r="O19" i="316" a="1"/>
  <c r="O19" i="316" s="1"/>
  <c r="D23" i="316"/>
  <c r="M23" i="316" a="1"/>
  <c r="M23" i="316" s="1"/>
  <c r="E16" i="314" a="1"/>
  <c r="E16" i="314" s="1"/>
  <c r="G10" i="315" a="1"/>
  <c r="G10" i="315" s="1"/>
  <c r="E20" i="315" a="1"/>
  <c r="E20" i="315" s="1"/>
  <c r="F21" i="315" a="1"/>
  <c r="F21" i="315" s="1"/>
  <c r="E17" i="316" a="1"/>
  <c r="E17" i="316" s="1"/>
  <c r="G19" i="316" a="1"/>
  <c r="G19" i="316" s="1"/>
  <c r="E23" i="316" a="1"/>
  <c r="E23" i="316" s="1"/>
  <c r="G10" i="311" a="1"/>
  <c r="G10" i="311" s="1"/>
  <c r="E14" i="315" a="1"/>
  <c r="E14" i="315" s="1"/>
  <c r="F11" i="312" a="1"/>
  <c r="F11" i="312" s="1"/>
  <c r="G16" i="314" a="1"/>
  <c r="G16" i="314" s="1"/>
  <c r="AA10" i="315"/>
  <c r="K11" i="315" a="1"/>
  <c r="K11" i="315" s="1"/>
  <c r="D13" i="315"/>
  <c r="N14" i="315" a="1"/>
  <c r="N14" i="315" s="1"/>
  <c r="AE14" i="315" s="1"/>
  <c r="K17" i="315" a="1"/>
  <c r="K17" i="315" s="1"/>
  <c r="L18" i="315" a="1"/>
  <c r="L18" i="315" s="1"/>
  <c r="N20" i="315" a="1"/>
  <c r="N20" i="315" s="1"/>
  <c r="AE20" i="315" s="1"/>
  <c r="O21" i="315" a="1"/>
  <c r="O21" i="315" s="1"/>
  <c r="K23" i="315" a="1"/>
  <c r="K23" i="315" s="1"/>
  <c r="N11" i="316" a="1"/>
  <c r="N11" i="316" s="1"/>
  <c r="AE11" i="316" s="1"/>
  <c r="K14" i="316" a="1"/>
  <c r="K14" i="316" s="1"/>
  <c r="L15" i="316" a="1"/>
  <c r="L15" i="316" s="1"/>
  <c r="D16" i="316"/>
  <c r="N17" i="316" a="1"/>
  <c r="N17" i="316" s="1"/>
  <c r="AE17" i="316" s="1"/>
  <c r="AA19" i="316"/>
  <c r="N23" i="316" a="1"/>
  <c r="N23" i="316" s="1"/>
  <c r="AE23" i="316" s="1"/>
  <c r="F23" i="316" a="1"/>
  <c r="F23" i="316" s="1"/>
  <c r="G21" i="315" a="1"/>
  <c r="G21" i="315" s="1"/>
  <c r="D18" i="315"/>
  <c r="D15" i="316"/>
  <c r="J25" i="313"/>
  <c r="D31" i="313"/>
  <c r="P5" i="313"/>
  <c r="K4" i="313"/>
  <c r="G10" i="313" a="1"/>
  <c r="G10" i="313" s="1"/>
  <c r="D28" i="313"/>
  <c r="K2" i="313"/>
  <c r="M17" i="313" a="1"/>
  <c r="M17" i="313" s="1"/>
  <c r="E10" i="313" a="1"/>
  <c r="E10" i="313" s="1"/>
  <c r="G11" i="313" a="1"/>
  <c r="G11" i="313" s="1"/>
  <c r="E19" i="313" a="1"/>
  <c r="E19" i="313" s="1"/>
  <c r="E17" i="313" a="1"/>
  <c r="E17" i="313" s="1"/>
  <c r="F11" i="313" a="1"/>
  <c r="F11" i="313" s="1"/>
  <c r="E11" i="313" a="1"/>
  <c r="E11" i="313" s="1"/>
  <c r="S5" i="313"/>
  <c r="D11" i="313"/>
  <c r="K5" i="313"/>
  <c r="P4" i="313"/>
  <c r="M10" i="313" a="1"/>
  <c r="M10" i="313" s="1"/>
  <c r="N11" i="313" a="1"/>
  <c r="N11" i="313" s="1"/>
  <c r="AE11" i="313" s="1"/>
  <c r="Q2" i="313"/>
  <c r="E13" i="313" a="1"/>
  <c r="E13" i="313" s="1"/>
  <c r="K10" i="313" a="1"/>
  <c r="K10" i="313" s="1"/>
  <c r="E12" i="313" a="1"/>
  <c r="E12" i="313" s="1"/>
  <c r="N21" i="311" a="1"/>
  <c r="N21" i="311" s="1"/>
  <c r="AE21" i="311" s="1"/>
  <c r="M21" i="311" a="1"/>
  <c r="M21" i="311" s="1"/>
  <c r="O21" i="311" a="1"/>
  <c r="O21" i="311" s="1"/>
  <c r="L21" i="311" a="1"/>
  <c r="L21" i="311" s="1"/>
  <c r="K21" i="311" a="1"/>
  <c r="K21" i="311" s="1"/>
  <c r="D10" i="311"/>
  <c r="E14" i="311" a="1"/>
  <c r="E14" i="311" s="1"/>
  <c r="AA17" i="311"/>
  <c r="N17" i="311" a="1"/>
  <c r="N17" i="311" s="1"/>
  <c r="AE17" i="311" s="1"/>
  <c r="M17" i="311" a="1"/>
  <c r="M17" i="311" s="1"/>
  <c r="D17" i="311"/>
  <c r="L17" i="311" a="1"/>
  <c r="L17" i="311" s="1"/>
  <c r="D10" i="312"/>
  <c r="E11" i="312" a="1"/>
  <c r="E11" i="312" s="1"/>
  <c r="F19" i="312" a="1"/>
  <c r="F19" i="312" s="1"/>
  <c r="O20" i="312" a="1"/>
  <c r="O20" i="312" s="1"/>
  <c r="AA23" i="311"/>
  <c r="O23" i="311" a="1"/>
  <c r="O23" i="311" s="1"/>
  <c r="N23" i="311" a="1"/>
  <c r="N23" i="311" s="1"/>
  <c r="AE23" i="311" s="1"/>
  <c r="D23" i="311"/>
  <c r="L23" i="311" a="1"/>
  <c r="L23" i="311" s="1"/>
  <c r="K23" i="311" a="1"/>
  <c r="K23" i="311" s="1"/>
  <c r="G23" i="311" a="1"/>
  <c r="G23" i="311" s="1"/>
  <c r="K2" i="311"/>
  <c r="E10" i="311" a="1"/>
  <c r="E10" i="311" s="1"/>
  <c r="AA10" i="311"/>
  <c r="AA13" i="311"/>
  <c r="K17" i="311" a="1"/>
  <c r="K17" i="311" s="1"/>
  <c r="N20" i="311" a="1"/>
  <c r="N20" i="311" s="1"/>
  <c r="AE20" i="311" s="1"/>
  <c r="D31" i="312"/>
  <c r="J25" i="312"/>
  <c r="P5" i="312"/>
  <c r="D28" i="312"/>
  <c r="K4" i="312"/>
  <c r="Q2" i="312"/>
  <c r="E10" i="312" a="1"/>
  <c r="E10" i="312" s="1"/>
  <c r="F22" i="312" a="1"/>
  <c r="F22" i="312" s="1"/>
  <c r="D31" i="311"/>
  <c r="J25" i="311"/>
  <c r="P5" i="311"/>
  <c r="G17" i="311" a="1"/>
  <c r="G17" i="311" s="1"/>
  <c r="E18" i="311" a="1"/>
  <c r="E18" i="311" s="1"/>
  <c r="O11" i="311" a="1"/>
  <c r="O11" i="311" s="1"/>
  <c r="F14" i="311" a="1"/>
  <c r="F14" i="311" s="1"/>
  <c r="E19" i="311" a="1"/>
  <c r="E19" i="311" s="1"/>
  <c r="M23" i="311" a="1"/>
  <c r="M23" i="311" s="1"/>
  <c r="F10" i="312" a="1"/>
  <c r="F10" i="312" s="1"/>
  <c r="O19" i="312" a="1"/>
  <c r="O19" i="312" s="1"/>
  <c r="N19" i="312" a="1"/>
  <c r="N19" i="312" s="1"/>
  <c r="AE19" i="312" s="1"/>
  <c r="D19" i="312"/>
  <c r="L19" i="312" a="1"/>
  <c r="L19" i="312" s="1"/>
  <c r="K19" i="312" a="1"/>
  <c r="K19" i="312" s="1"/>
  <c r="L13" i="313" a="1"/>
  <c r="L13" i="313" s="1"/>
  <c r="K13" i="313" a="1"/>
  <c r="K13" i="313" s="1"/>
  <c r="O13" i="313" a="1"/>
  <c r="O13" i="313" s="1"/>
  <c r="M13" i="313" a="1"/>
  <c r="M13" i="313" s="1"/>
  <c r="G13" i="313" a="1"/>
  <c r="G13" i="313" s="1"/>
  <c r="Q2" i="311"/>
  <c r="M18" i="312" a="1"/>
  <c r="M18" i="312" s="1"/>
  <c r="E18" i="312" a="1"/>
  <c r="E18" i="312" s="1"/>
  <c r="F10" i="311" a="1"/>
  <c r="F10" i="311" s="1"/>
  <c r="K18" i="311" a="1"/>
  <c r="K18" i="311" s="1"/>
  <c r="O18" i="311" a="1"/>
  <c r="O18" i="311" s="1"/>
  <c r="N18" i="311" a="1"/>
  <c r="N18" i="311" s="1"/>
  <c r="AE18" i="311" s="1"/>
  <c r="M18" i="311" a="1"/>
  <c r="M18" i="311" s="1"/>
  <c r="D18" i="311"/>
  <c r="K2" i="312"/>
  <c r="F14" i="312" a="1"/>
  <c r="F14" i="312" s="1"/>
  <c r="N13" i="313" a="1"/>
  <c r="N13" i="313" s="1"/>
  <c r="AE13" i="313" s="1"/>
  <c r="F18" i="313" a="1"/>
  <c r="F18" i="313" s="1"/>
  <c r="K2" i="314"/>
  <c r="D31" i="314"/>
  <c r="D28" i="314"/>
  <c r="J25" i="314"/>
  <c r="P5" i="314"/>
  <c r="Q2" i="314"/>
  <c r="E10" i="314" a="1"/>
  <c r="E10" i="314" s="1"/>
  <c r="M13" i="314" a="1"/>
  <c r="M13" i="314" s="1"/>
  <c r="S5" i="314"/>
  <c r="K5" i="314"/>
  <c r="P4" i="314"/>
  <c r="K4" i="314"/>
  <c r="M14" i="311" a="1"/>
  <c r="M14" i="311" s="1"/>
  <c r="D14" i="311"/>
  <c r="K14" i="311" a="1"/>
  <c r="K14" i="311" s="1"/>
  <c r="AA14" i="311"/>
  <c r="O14" i="311" a="1"/>
  <c r="O14" i="311" s="1"/>
  <c r="G19" i="311" a="1"/>
  <c r="G19" i="311" s="1"/>
  <c r="L12" i="312" a="1"/>
  <c r="L12" i="312" s="1"/>
  <c r="L18" i="312" a="1"/>
  <c r="L18" i="312" s="1"/>
  <c r="M19" i="312" a="1"/>
  <c r="M19" i="312" s="1"/>
  <c r="L12" i="313" a="1"/>
  <c r="L12" i="313" s="1"/>
  <c r="N12" i="313" a="1"/>
  <c r="N12" i="313" s="1"/>
  <c r="AE12" i="313" s="1"/>
  <c r="L10" i="312" a="1"/>
  <c r="L10" i="312" s="1"/>
  <c r="K10" i="312" a="1"/>
  <c r="K10" i="312" s="1"/>
  <c r="M10" i="312" a="1"/>
  <c r="M10" i="312" s="1"/>
  <c r="AA10" i="312"/>
  <c r="O10" i="312" a="1"/>
  <c r="O10" i="312" s="1"/>
  <c r="F11" i="311" a="1"/>
  <c r="F11" i="311" s="1"/>
  <c r="M13" i="311" a="1"/>
  <c r="M13" i="311" s="1"/>
  <c r="L18" i="311" a="1"/>
  <c r="L18" i="311" s="1"/>
  <c r="N19" i="311" a="1"/>
  <c r="N19" i="311" s="1"/>
  <c r="AE19" i="311" s="1"/>
  <c r="AA21" i="311"/>
  <c r="M11" i="312" a="1"/>
  <c r="M11" i="312" s="1"/>
  <c r="D11" i="312"/>
  <c r="L11" i="312" a="1"/>
  <c r="L11" i="312" s="1"/>
  <c r="AA11" i="312"/>
  <c r="N11" i="312" a="1"/>
  <c r="N11" i="312" s="1"/>
  <c r="AE11" i="312" s="1"/>
  <c r="K11" i="312" a="1"/>
  <c r="K11" i="312" s="1"/>
  <c r="K12" i="312" a="1"/>
  <c r="K12" i="312" s="1"/>
  <c r="O13" i="312" a="1"/>
  <c r="O13" i="312" s="1"/>
  <c r="N13" i="312" a="1"/>
  <c r="N13" i="312" s="1"/>
  <c r="AE13" i="312" s="1"/>
  <c r="M13" i="312" a="1"/>
  <c r="M13" i="312" s="1"/>
  <c r="L13" i="312" a="1"/>
  <c r="L13" i="312" s="1"/>
  <c r="K14" i="312" a="1"/>
  <c r="K14" i="312" s="1"/>
  <c r="O17" i="311" a="1"/>
  <c r="O17" i="311" s="1"/>
  <c r="K19" i="311" a="1"/>
  <c r="K19" i="311" s="1"/>
  <c r="D21" i="311"/>
  <c r="N15" i="313" a="1"/>
  <c r="N15" i="313" s="1"/>
  <c r="AE15" i="313" s="1"/>
  <c r="M15" i="313" a="1"/>
  <c r="M15" i="313" s="1"/>
  <c r="D15" i="313"/>
  <c r="O15" i="313" a="1"/>
  <c r="O15" i="313" s="1"/>
  <c r="E15" i="313" a="1"/>
  <c r="E15" i="313" s="1"/>
  <c r="L15" i="313" a="1"/>
  <c r="L15" i="313" s="1"/>
  <c r="K15" i="313" a="1"/>
  <c r="K15" i="313" s="1"/>
  <c r="G15" i="313" a="1"/>
  <c r="G15" i="313" s="1"/>
  <c r="O10" i="311" a="1"/>
  <c r="O10" i="311" s="1"/>
  <c r="M10" i="311" a="1"/>
  <c r="M10" i="311" s="1"/>
  <c r="L10" i="311" a="1"/>
  <c r="L10" i="311" s="1"/>
  <c r="K10" i="311" a="1"/>
  <c r="K10" i="311" s="1"/>
  <c r="P4" i="311"/>
  <c r="L15" i="311" a="1"/>
  <c r="L15" i="311" s="1"/>
  <c r="F16" i="311" a="1"/>
  <c r="F16" i="311" s="1"/>
  <c r="E21" i="311" a="1"/>
  <c r="E21" i="311" s="1"/>
  <c r="AA19" i="312"/>
  <c r="AA11" i="311"/>
  <c r="N11" i="311" a="1"/>
  <c r="N11" i="311" s="1"/>
  <c r="AE11" i="311" s="1"/>
  <c r="M11" i="311" a="1"/>
  <c r="M11" i="311" s="1"/>
  <c r="D11" i="311"/>
  <c r="L11" i="311" a="1"/>
  <c r="L11" i="311" s="1"/>
  <c r="G16" i="311" a="1"/>
  <c r="G16" i="311" s="1"/>
  <c r="E17" i="311" a="1"/>
  <c r="E17" i="311" s="1"/>
  <c r="N10" i="312" a="1"/>
  <c r="N10" i="312" s="1"/>
  <c r="AE10" i="312" s="1"/>
  <c r="O17" i="314" a="1"/>
  <c r="O17" i="314" s="1"/>
  <c r="N17" i="314" a="1"/>
  <c r="N17" i="314" s="1"/>
  <c r="AE17" i="314" s="1"/>
  <c r="E17" i="314" a="1"/>
  <c r="E17" i="314" s="1"/>
  <c r="M17" i="314" a="1"/>
  <c r="M17" i="314" s="1"/>
  <c r="D17" i="314"/>
  <c r="L17" i="314" a="1"/>
  <c r="L17" i="314" s="1"/>
  <c r="AA17" i="314"/>
  <c r="G17" i="314" a="1"/>
  <c r="G17" i="314" s="1"/>
  <c r="F17" i="314" a="1"/>
  <c r="F17" i="314" s="1"/>
  <c r="K17" i="314" a="1"/>
  <c r="K17" i="314" s="1"/>
  <c r="E11" i="311" a="1"/>
  <c r="E11" i="311" s="1"/>
  <c r="E12" i="311" a="1"/>
  <c r="E12" i="311" s="1"/>
  <c r="K5" i="311"/>
  <c r="F21" i="311" a="1"/>
  <c r="F21" i="311" s="1"/>
  <c r="E23" i="311" a="1"/>
  <c r="E23" i="311" s="1"/>
  <c r="N14" i="311" a="1"/>
  <c r="N14" i="311" s="1"/>
  <c r="AE14" i="311" s="1"/>
  <c r="F17" i="311" a="1"/>
  <c r="F17" i="311" s="1"/>
  <c r="M19" i="311" a="1"/>
  <c r="M19" i="311" s="1"/>
  <c r="K4" i="311"/>
  <c r="L14" i="311" a="1"/>
  <c r="L14" i="311" s="1"/>
  <c r="M20" i="311" a="1"/>
  <c r="M20" i="311" s="1"/>
  <c r="D20" i="311"/>
  <c r="K20" i="311" a="1"/>
  <c r="K20" i="311" s="1"/>
  <c r="AA20" i="311"/>
  <c r="O20" i="311" a="1"/>
  <c r="O20" i="311" s="1"/>
  <c r="D28" i="311"/>
  <c r="S5" i="311"/>
  <c r="K11" i="311" a="1"/>
  <c r="K11" i="311" s="1"/>
  <c r="D13" i="311"/>
  <c r="O11" i="312" a="1"/>
  <c r="O11" i="312" s="1"/>
  <c r="AA15" i="313"/>
  <c r="G17" i="313" a="1"/>
  <c r="G17" i="313" s="1"/>
  <c r="N10" i="311" a="1"/>
  <c r="N10" i="311" s="1"/>
  <c r="AE10" i="311" s="1"/>
  <c r="O16" i="311" a="1"/>
  <c r="O16" i="311" s="1"/>
  <c r="K16" i="311" a="1"/>
  <c r="K16" i="311" s="1"/>
  <c r="AA18" i="311"/>
  <c r="L20" i="311" a="1"/>
  <c r="L20" i="311" s="1"/>
  <c r="G21" i="311" a="1"/>
  <c r="G21" i="311" s="1"/>
  <c r="F23" i="311" a="1"/>
  <c r="F23" i="311" s="1"/>
  <c r="L23" i="312" a="1"/>
  <c r="L23" i="312" s="1"/>
  <c r="F23" i="312" a="1"/>
  <c r="F23" i="312" s="1"/>
  <c r="D13" i="313"/>
  <c r="N10" i="314" a="1"/>
  <c r="N10" i="314" s="1"/>
  <c r="AE10" i="314" s="1"/>
  <c r="M10" i="314" a="1"/>
  <c r="M10" i="314" s="1"/>
  <c r="D10" i="314"/>
  <c r="L10" i="314" a="1"/>
  <c r="L10" i="314" s="1"/>
  <c r="K10" i="314" a="1"/>
  <c r="K10" i="314" s="1"/>
  <c r="O10" i="314" a="1"/>
  <c r="O10" i="314" s="1"/>
  <c r="O11" i="314" a="1"/>
  <c r="O11" i="314" s="1"/>
  <c r="N11" i="314" a="1"/>
  <c r="N11" i="314" s="1"/>
  <c r="AE11" i="314" s="1"/>
  <c r="M11" i="314" a="1"/>
  <c r="M11" i="314" s="1"/>
  <c r="D11" i="314"/>
  <c r="L11" i="314" a="1"/>
  <c r="L11" i="314" s="1"/>
  <c r="AA11" i="314"/>
  <c r="F13" i="314" a="1"/>
  <c r="F13" i="314" s="1"/>
  <c r="F16" i="314" a="1"/>
  <c r="F16" i="314" s="1"/>
  <c r="AA11" i="313"/>
  <c r="O11" i="313" a="1"/>
  <c r="O11" i="313" s="1"/>
  <c r="F17" i="313" a="1"/>
  <c r="F17" i="313" s="1"/>
  <c r="L19" i="313" a="1"/>
  <c r="L19" i="313" s="1"/>
  <c r="D22" i="313"/>
  <c r="K11" i="314" a="1"/>
  <c r="K11" i="314" s="1"/>
  <c r="M12" i="314" a="1"/>
  <c r="M12" i="314" s="1"/>
  <c r="F14" i="314" a="1"/>
  <c r="F14" i="314" s="1"/>
  <c r="D14" i="312"/>
  <c r="N14" i="312" a="1"/>
  <c r="N14" i="312" s="1"/>
  <c r="AE14" i="312" s="1"/>
  <c r="D10" i="313"/>
  <c r="K11" i="313" a="1"/>
  <c r="K11" i="313" s="1"/>
  <c r="E22" i="313" a="1"/>
  <c r="E22" i="313" s="1"/>
  <c r="K13" i="314" a="1"/>
  <c r="K13" i="314" s="1"/>
  <c r="AA13" i="314"/>
  <c r="O13" i="314" a="1"/>
  <c r="O13" i="314" s="1"/>
  <c r="N13" i="314" a="1"/>
  <c r="N13" i="314" s="1"/>
  <c r="AE13" i="314" s="1"/>
  <c r="L13" i="314" a="1"/>
  <c r="L13" i="314" s="1"/>
  <c r="AA17" i="313"/>
  <c r="O17" i="313" a="1"/>
  <c r="O17" i="313" s="1"/>
  <c r="O20" i="313" a="1"/>
  <c r="O20" i="313" s="1"/>
  <c r="N20" i="313" a="1"/>
  <c r="N20" i="313" s="1"/>
  <c r="AE20" i="313" s="1"/>
  <c r="M20" i="313" a="1"/>
  <c r="M20" i="313" s="1"/>
  <c r="D20" i="313"/>
  <c r="L20" i="313" a="1"/>
  <c r="L20" i="313" s="1"/>
  <c r="AA20" i="313"/>
  <c r="F22" i="313" a="1"/>
  <c r="F22" i="313" s="1"/>
  <c r="L14" i="314" a="1"/>
  <c r="L14" i="314" s="1"/>
  <c r="K14" i="314" a="1"/>
  <c r="K14" i="314" s="1"/>
  <c r="AA14" i="314"/>
  <c r="O14" i="314" a="1"/>
  <c r="O14" i="314" s="1"/>
  <c r="M14" i="314" a="1"/>
  <c r="M14" i="314" s="1"/>
  <c r="D14" i="314"/>
  <c r="N16" i="314" a="1"/>
  <c r="N16" i="314" s="1"/>
  <c r="AE16" i="314" s="1"/>
  <c r="M16" i="314" a="1"/>
  <c r="M16" i="314" s="1"/>
  <c r="D16" i="314"/>
  <c r="L16" i="314" a="1"/>
  <c r="L16" i="314" s="1"/>
  <c r="K16" i="314" a="1"/>
  <c r="K16" i="314" s="1"/>
  <c r="O16" i="314" a="1"/>
  <c r="O16" i="314" s="1"/>
  <c r="M22" i="314" a="1"/>
  <c r="M22" i="314" s="1"/>
  <c r="O22" i="314" a="1"/>
  <c r="O22" i="314" s="1"/>
  <c r="K21" i="312" a="1"/>
  <c r="K21" i="312" s="1"/>
  <c r="AA21" i="312"/>
  <c r="F10" i="313" a="1"/>
  <c r="F10" i="313" s="1"/>
  <c r="L11" i="313" a="1"/>
  <c r="L11" i="313" s="1"/>
  <c r="D16" i="313"/>
  <c r="K17" i="313" a="1"/>
  <c r="K17" i="313" s="1"/>
  <c r="K20" i="313" a="1"/>
  <c r="K20" i="313" s="1"/>
  <c r="AA21" i="313"/>
  <c r="D21" i="313"/>
  <c r="L15" i="314" a="1"/>
  <c r="L15" i="314" s="1"/>
  <c r="K22" i="313" a="1"/>
  <c r="K22" i="313" s="1"/>
  <c r="AA22" i="313"/>
  <c r="O22" i="313" a="1"/>
  <c r="O22" i="313" s="1"/>
  <c r="N22" i="313" a="1"/>
  <c r="N22" i="313" s="1"/>
  <c r="AE22" i="313" s="1"/>
  <c r="L22" i="313" a="1"/>
  <c r="L22" i="313" s="1"/>
  <c r="O19" i="314" a="1"/>
  <c r="O19" i="314" s="1"/>
  <c r="M11" i="313" a="1"/>
  <c r="M11" i="313" s="1"/>
  <c r="L17" i="313" a="1"/>
  <c r="L17" i="313" s="1"/>
  <c r="O19" i="313" a="1"/>
  <c r="O19" i="313" s="1"/>
  <c r="AA23" i="313"/>
  <c r="AA10" i="314"/>
  <c r="AA14" i="312"/>
  <c r="O14" i="312" a="1"/>
  <c r="O14" i="312" s="1"/>
  <c r="O10" i="313" a="1"/>
  <c r="O10" i="313" s="1"/>
  <c r="N10" i="313" a="1"/>
  <c r="N10" i="313" s="1"/>
  <c r="AE10" i="313" s="1"/>
  <c r="N14" i="314" a="1"/>
  <c r="N14" i="314" s="1"/>
  <c r="AE14" i="314" s="1"/>
  <c r="AA16" i="314"/>
  <c r="AA18" i="314"/>
  <c r="O18" i="314" a="1"/>
  <c r="O18" i="314" s="1"/>
  <c r="F18" i="314" a="1"/>
  <c r="F18" i="314" s="1"/>
  <c r="N18" i="314" a="1"/>
  <c r="N18" i="314" s="1"/>
  <c r="AE18" i="314" s="1"/>
  <c r="E18" i="314" a="1"/>
  <c r="E18" i="314" s="1"/>
  <c r="M18" i="314" a="1"/>
  <c r="M18" i="314" s="1"/>
  <c r="D18" i="314"/>
  <c r="K18" i="314" a="1"/>
  <c r="K18" i="314" s="1"/>
  <c r="K18" i="313" a="1"/>
  <c r="K18" i="313" s="1"/>
  <c r="F10" i="314" a="1"/>
  <c r="F10" i="314" s="1"/>
  <c r="E11" i="314" a="1"/>
  <c r="E11" i="314" s="1"/>
  <c r="O16" i="313" a="1"/>
  <c r="O16" i="313" s="1"/>
  <c r="L14" i="312" a="1"/>
  <c r="L14" i="312" s="1"/>
  <c r="D21" i="312"/>
  <c r="N21" i="312" a="1"/>
  <c r="N21" i="312" s="1"/>
  <c r="AE21" i="312" s="1"/>
  <c r="L10" i="313" a="1"/>
  <c r="L10" i="313" s="1"/>
  <c r="D17" i="313"/>
  <c r="N17" i="313" a="1"/>
  <c r="N17" i="313" s="1"/>
  <c r="AE17" i="313" s="1"/>
  <c r="G10" i="314" a="1"/>
  <c r="G10" i="314" s="1"/>
  <c r="F11" i="314" a="1"/>
  <c r="F11" i="314" s="1"/>
  <c r="D13" i="314"/>
  <c r="L18" i="314" a="1"/>
  <c r="L18" i="314" s="1"/>
  <c r="D20" i="314"/>
  <c r="M20" i="314" a="1"/>
  <c r="M20" i="314" s="1"/>
  <c r="AA23" i="314"/>
  <c r="O20" i="314" a="1"/>
  <c r="O20" i="314" s="1"/>
  <c r="L23" i="314" a="1"/>
  <c r="L23" i="314" s="1"/>
  <c r="G20" i="314" a="1"/>
  <c r="G20" i="314" s="1"/>
  <c r="AA20" i="314"/>
  <c r="D23" i="314"/>
  <c r="M23" i="314" a="1"/>
  <c r="M23" i="314" s="1"/>
  <c r="E23" i="314" a="1"/>
  <c r="E23" i="314" s="1"/>
  <c r="K20" i="314" a="1"/>
  <c r="K20" i="314" s="1"/>
  <c r="N23" i="314" a="1"/>
  <c r="N23" i="314" s="1"/>
  <c r="AE23" i="314" s="1"/>
  <c r="D21" i="314"/>
  <c r="O10" i="310" a="1"/>
  <c r="O10" i="310" s="1"/>
  <c r="F16" i="310" a="1"/>
  <c r="F16" i="310" s="1"/>
  <c r="G16" i="310" a="1"/>
  <c r="G16" i="310" s="1"/>
  <c r="D19" i="310"/>
  <c r="M14" i="310" a="1"/>
  <c r="M14" i="310" s="1"/>
  <c r="K12" i="310" a="1"/>
  <c r="K12" i="310" s="1"/>
  <c r="F10" i="310" a="1"/>
  <c r="F10" i="310" s="1"/>
  <c r="G10" i="310" a="1"/>
  <c r="G10" i="310" s="1"/>
  <c r="N15" i="310" a="1"/>
  <c r="N15" i="310" s="1"/>
  <c r="AE15" i="310" s="1"/>
  <c r="G11" i="310" a="1"/>
  <c r="G11" i="310" s="1"/>
  <c r="O16" i="310" a="1"/>
  <c r="O16" i="310" s="1"/>
  <c r="G14" i="309" a="1"/>
  <c r="G14" i="309" s="1"/>
  <c r="E15" i="310" a="1"/>
  <c r="E15" i="310" s="1"/>
  <c r="D13" i="310"/>
  <c r="N10" i="310" a="1"/>
  <c r="N10" i="310" s="1"/>
  <c r="AE10" i="310" s="1"/>
  <c r="O15" i="310" a="1"/>
  <c r="O15" i="310" s="1"/>
  <c r="N14" i="310" a="1"/>
  <c r="N14" i="310" s="1"/>
  <c r="AE14" i="310" s="1"/>
  <c r="M15" i="310" a="1"/>
  <c r="M15" i="310" s="1"/>
  <c r="K19" i="310" a="1"/>
  <c r="K19" i="310" s="1"/>
  <c r="J25" i="309"/>
  <c r="P5" i="309"/>
  <c r="K5" i="309"/>
  <c r="P4" i="309"/>
  <c r="G18" i="309" a="1"/>
  <c r="G18" i="309" s="1"/>
  <c r="Q2" i="309"/>
  <c r="F19" i="309" a="1"/>
  <c r="F19" i="309" s="1"/>
  <c r="N17" i="309" a="1"/>
  <c r="N17" i="309" s="1"/>
  <c r="AE17" i="309" s="1"/>
  <c r="L16" i="309" a="1"/>
  <c r="L16" i="309" s="1"/>
  <c r="S5" i="309"/>
  <c r="K4" i="309"/>
  <c r="O18" i="309" a="1"/>
  <c r="O18" i="309" s="1"/>
  <c r="M17" i="309" a="1"/>
  <c r="M17" i="309" s="1"/>
  <c r="E12" i="309" a="1"/>
  <c r="E12" i="309" s="1"/>
  <c r="K14" i="309" a="1"/>
  <c r="K14" i="309" s="1"/>
  <c r="D11" i="309"/>
  <c r="D31" i="309"/>
  <c r="D16" i="309"/>
  <c r="D17" i="309"/>
  <c r="D28" i="309"/>
  <c r="N18" i="309" a="1"/>
  <c r="N18" i="309" s="1"/>
  <c r="AE18" i="309" s="1"/>
  <c r="F13" i="309" a="1"/>
  <c r="F13" i="309" s="1"/>
  <c r="N11" i="309" a="1"/>
  <c r="N11" i="309" s="1"/>
  <c r="AE11" i="309" s="1"/>
  <c r="K2" i="309"/>
  <c r="N12" i="309" a="1"/>
  <c r="N12" i="309" s="1"/>
  <c r="AE12" i="309" s="1"/>
  <c r="E17" i="309" a="1"/>
  <c r="E17" i="309" s="1"/>
  <c r="M11" i="309" a="1"/>
  <c r="M11" i="309" s="1"/>
  <c r="F18" i="309" a="1"/>
  <c r="F18" i="309" s="1"/>
  <c r="K15" i="309" a="1"/>
  <c r="K15" i="309" s="1"/>
  <c r="E18" i="309" a="1"/>
  <c r="E18" i="309" s="1"/>
  <c r="M16" i="309" a="1"/>
  <c r="M16" i="309" s="1"/>
  <c r="O13" i="309" a="1"/>
  <c r="O13" i="309" s="1"/>
  <c r="E11" i="309" a="1"/>
  <c r="E11" i="309" s="1"/>
  <c r="M12" i="309" a="1"/>
  <c r="M12" i="309" s="1"/>
  <c r="AA15" i="309"/>
  <c r="N15" i="309" a="1"/>
  <c r="N15" i="309" s="1"/>
  <c r="AE15" i="309" s="1"/>
  <c r="Q2" i="310"/>
  <c r="K2" i="310"/>
  <c r="D31" i="310"/>
  <c r="D28" i="310"/>
  <c r="S5" i="310"/>
  <c r="K5" i="310"/>
  <c r="J25" i="310"/>
  <c r="P5" i="310"/>
  <c r="G15" i="310" a="1"/>
  <c r="G15" i="310" s="1"/>
  <c r="M19" i="310" a="1"/>
  <c r="M19" i="310" s="1"/>
  <c r="AA11" i="310"/>
  <c r="O17" i="310" a="1"/>
  <c r="O17" i="310" s="1"/>
  <c r="M17" i="310" a="1"/>
  <c r="M17" i="310" s="1"/>
  <c r="K19" i="308" a="1"/>
  <c r="K19" i="308" s="1"/>
  <c r="M18" i="309" a="1"/>
  <c r="M18" i="309" s="1"/>
  <c r="AA21" i="309"/>
  <c r="G21" i="309" a="1"/>
  <c r="G21" i="309" s="1"/>
  <c r="O21" i="309" a="1"/>
  <c r="O21" i="309" s="1"/>
  <c r="F21" i="309" a="1"/>
  <c r="F21" i="309" s="1"/>
  <c r="N21" i="309" a="1"/>
  <c r="N21" i="309" s="1"/>
  <c r="AE21" i="309" s="1"/>
  <c r="E21" i="309" a="1"/>
  <c r="E21" i="309" s="1"/>
  <c r="M21" i="309" a="1"/>
  <c r="M21" i="309" s="1"/>
  <c r="D21" i="309"/>
  <c r="K21" i="309" a="1"/>
  <c r="K21" i="309" s="1"/>
  <c r="K4" i="310"/>
  <c r="F15" i="310" a="1"/>
  <c r="F15" i="310" s="1"/>
  <c r="N16" i="310" a="1"/>
  <c r="N16" i="310" s="1"/>
  <c r="AE16" i="310" s="1"/>
  <c r="L19" i="310" a="1"/>
  <c r="L19" i="310" s="1"/>
  <c r="AA12" i="310"/>
  <c r="G12" i="310" a="1"/>
  <c r="G12" i="310" s="1"/>
  <c r="O12" i="310" a="1"/>
  <c r="O12" i="310" s="1"/>
  <c r="F12" i="310" a="1"/>
  <c r="F12" i="310" s="1"/>
  <c r="N12" i="310" a="1"/>
  <c r="N12" i="310" s="1"/>
  <c r="AE12" i="310" s="1"/>
  <c r="E12" i="310" a="1"/>
  <c r="E12" i="310" s="1"/>
  <c r="M12" i="310" a="1"/>
  <c r="M12" i="310" s="1"/>
  <c r="D12" i="310"/>
  <c r="O14" i="309" a="1"/>
  <c r="O14" i="309" s="1"/>
  <c r="F14" i="309" a="1"/>
  <c r="F14" i="309" s="1"/>
  <c r="N14" i="309" a="1"/>
  <c r="N14" i="309" s="1"/>
  <c r="AE14" i="309" s="1"/>
  <c r="E14" i="309" a="1"/>
  <c r="E14" i="309" s="1"/>
  <c r="M14" i="309" a="1"/>
  <c r="M14" i="309" s="1"/>
  <c r="D14" i="309"/>
  <c r="L14" i="309" a="1"/>
  <c r="L14" i="309" s="1"/>
  <c r="L17" i="309" a="1"/>
  <c r="L17" i="309" s="1"/>
  <c r="P4" i="310"/>
  <c r="L12" i="310" a="1"/>
  <c r="L12" i="310" s="1"/>
  <c r="N18" i="310" a="1"/>
  <c r="N18" i="310" s="1"/>
  <c r="AE18" i="310" s="1"/>
  <c r="L11" i="309" a="1"/>
  <c r="L11" i="309" s="1"/>
  <c r="K16" i="309" a="1"/>
  <c r="K16" i="309" s="1"/>
  <c r="O11" i="310" a="1"/>
  <c r="O11" i="310" s="1"/>
  <c r="F11" i="310" a="1"/>
  <c r="F11" i="310" s="1"/>
  <c r="N11" i="310" a="1"/>
  <c r="N11" i="310" s="1"/>
  <c r="AE11" i="310" s="1"/>
  <c r="E11" i="310" a="1"/>
  <c r="E11" i="310" s="1"/>
  <c r="M11" i="310" a="1"/>
  <c r="M11" i="310" s="1"/>
  <c r="D11" i="310"/>
  <c r="L11" i="310" a="1"/>
  <c r="L11" i="310" s="1"/>
  <c r="O20" i="309" a="1"/>
  <c r="O20" i="309" s="1"/>
  <c r="F20" i="309" a="1"/>
  <c r="F20" i="309" s="1"/>
  <c r="N20" i="309" a="1"/>
  <c r="N20" i="309" s="1"/>
  <c r="AE20" i="309" s="1"/>
  <c r="E20" i="309" a="1"/>
  <c r="E20" i="309" s="1"/>
  <c r="M20" i="309" a="1"/>
  <c r="M20" i="309" s="1"/>
  <c r="D20" i="309"/>
  <c r="L20" i="309" a="1"/>
  <c r="L20" i="309" s="1"/>
  <c r="K11" i="310" a="1"/>
  <c r="K11" i="310" s="1"/>
  <c r="F11" i="309" a="1"/>
  <c r="F11" i="309" s="1"/>
  <c r="E13" i="310" a="1"/>
  <c r="E13" i="310" s="1"/>
  <c r="E19" i="310" a="1"/>
  <c r="E19" i="310" s="1"/>
  <c r="N10" i="309" a="1"/>
  <c r="N10" i="309" s="1"/>
  <c r="AE10" i="309" s="1"/>
  <c r="O11" i="309" a="1"/>
  <c r="O11" i="309" s="1"/>
  <c r="N16" i="309" a="1"/>
  <c r="N16" i="309" s="1"/>
  <c r="AE16" i="309" s="1"/>
  <c r="O17" i="309" a="1"/>
  <c r="O17" i="309" s="1"/>
  <c r="AA18" i="309"/>
  <c r="N22" i="309" a="1"/>
  <c r="N22" i="309" s="1"/>
  <c r="AE22" i="309" s="1"/>
  <c r="K10" i="310" a="1"/>
  <c r="K10" i="310" s="1"/>
  <c r="N13" i="310" a="1"/>
  <c r="N13" i="310" s="1"/>
  <c r="AE13" i="310" s="1"/>
  <c r="AA15" i="310"/>
  <c r="K16" i="310" a="1"/>
  <c r="K16" i="310" s="1"/>
  <c r="N19" i="310" a="1"/>
  <c r="N19" i="310" s="1"/>
  <c r="AE19" i="310" s="1"/>
  <c r="K22" i="310" a="1"/>
  <c r="K22" i="310" s="1"/>
  <c r="E16" i="309" a="1"/>
  <c r="E16" i="309" s="1"/>
  <c r="F17" i="309" a="1"/>
  <c r="F17" i="309" s="1"/>
  <c r="G11" i="309" a="1"/>
  <c r="G11" i="309" s="1"/>
  <c r="F22" i="309" a="1"/>
  <c r="F22" i="309" s="1"/>
  <c r="F13" i="310" a="1"/>
  <c r="F13" i="310" s="1"/>
  <c r="F16" i="309" a="1"/>
  <c r="F16" i="309" s="1"/>
  <c r="G17" i="309" a="1"/>
  <c r="G17" i="309" s="1"/>
  <c r="F19" i="310" a="1"/>
  <c r="F19" i="310" s="1"/>
  <c r="AA11" i="309"/>
  <c r="L13" i="309" a="1"/>
  <c r="L13" i="309" s="1"/>
  <c r="O16" i="309" a="1"/>
  <c r="O16" i="309" s="1"/>
  <c r="AA17" i="309"/>
  <c r="K18" i="309" a="1"/>
  <c r="K18" i="309" s="1"/>
  <c r="O22" i="309" a="1"/>
  <c r="O22" i="309" s="1"/>
  <c r="L10" i="310" a="1"/>
  <c r="L10" i="310" s="1"/>
  <c r="K15" i="310" a="1"/>
  <c r="K15" i="310" s="1"/>
  <c r="L16" i="310" a="1"/>
  <c r="L16" i="310" s="1"/>
  <c r="O19" i="310" a="1"/>
  <c r="O19" i="310" s="1"/>
  <c r="L22" i="310" a="1"/>
  <c r="L22" i="310" s="1"/>
  <c r="G16" i="309" a="1"/>
  <c r="G16" i="309" s="1"/>
  <c r="G19" i="310" a="1"/>
  <c r="G19" i="310" s="1"/>
  <c r="AA10" i="309"/>
  <c r="K11" i="309" a="1"/>
  <c r="K11" i="309" s="1"/>
  <c r="AA16" i="309"/>
  <c r="K17" i="309" a="1"/>
  <c r="K17" i="309" s="1"/>
  <c r="L18" i="309" a="1"/>
  <c r="L18" i="309" s="1"/>
  <c r="AA22" i="309"/>
  <c r="K23" i="309" a="1"/>
  <c r="K23" i="309" s="1"/>
  <c r="D10" i="310"/>
  <c r="M10" i="310" a="1"/>
  <c r="M10" i="310" s="1"/>
  <c r="K14" i="310" a="1"/>
  <c r="K14" i="310" s="1"/>
  <c r="L15" i="310" a="1"/>
  <c r="L15" i="310" s="1"/>
  <c r="D16" i="310"/>
  <c r="M16" i="310" a="1"/>
  <c r="M16" i="310" s="1"/>
  <c r="AA19" i="310"/>
  <c r="D22" i="310"/>
  <c r="M22" i="310" a="1"/>
  <c r="M22" i="310" s="1"/>
  <c r="E13" i="309" a="1"/>
  <c r="E13" i="309" s="1"/>
  <c r="E22" i="310" a="1"/>
  <c r="E22" i="310" s="1"/>
  <c r="E10" i="310" a="1"/>
  <c r="E10" i="310" s="1"/>
  <c r="E16" i="310" a="1"/>
  <c r="E16" i="310" s="1"/>
  <c r="D18" i="309"/>
  <c r="D15" i="310"/>
  <c r="D21" i="310"/>
  <c r="L14" i="308" a="1"/>
  <c r="L14" i="308" s="1"/>
  <c r="Q2" i="308"/>
  <c r="N11" i="308" a="1"/>
  <c r="N11" i="308" s="1"/>
  <c r="AE11" i="308" s="1"/>
  <c r="M10" i="308" a="1"/>
  <c r="M10" i="308" s="1"/>
  <c r="K2" i="308"/>
  <c r="G19" i="308" a="1"/>
  <c r="G19" i="308" s="1"/>
  <c r="E17" i="308" a="1"/>
  <c r="E17" i="308" s="1"/>
  <c r="D31" i="308"/>
  <c r="D28" i="308"/>
  <c r="S5" i="308"/>
  <c r="J25" i="308"/>
  <c r="P5" i="308"/>
  <c r="K4" i="308"/>
  <c r="K5" i="308"/>
  <c r="P4" i="308"/>
  <c r="G11" i="308" a="1"/>
  <c r="G11" i="308" s="1"/>
  <c r="F11" i="308" a="1"/>
  <c r="F11" i="308" s="1"/>
  <c r="E11" i="308" a="1"/>
  <c r="E11" i="308" s="1"/>
  <c r="M15" i="308" a="1"/>
  <c r="M15" i="308" s="1"/>
  <c r="O11" i="308" a="1"/>
  <c r="O11" i="308" s="1"/>
  <c r="F12" i="308" a="1"/>
  <c r="F12" i="308" s="1"/>
  <c r="E15" i="308" a="1"/>
  <c r="E15" i="308" s="1"/>
  <c r="K12" i="308" a="1"/>
  <c r="K12" i="308" s="1"/>
  <c r="M14" i="308" a="1"/>
  <c r="M14" i="308" s="1"/>
  <c r="K18" i="308" a="1"/>
  <c r="K18" i="308" s="1"/>
  <c r="N21" i="308" a="1"/>
  <c r="N21" i="308" s="1"/>
  <c r="AE21" i="308" s="1"/>
  <c r="E20" i="308" a="1"/>
  <c r="E20" i="308" s="1"/>
  <c r="F21" i="308" a="1"/>
  <c r="F21" i="308" s="1"/>
  <c r="K11" i="308" a="1"/>
  <c r="K11" i="308" s="1"/>
  <c r="L12" i="308" a="1"/>
  <c r="L12" i="308" s="1"/>
  <c r="N14" i="308" a="1"/>
  <c r="N14" i="308" s="1"/>
  <c r="AE14" i="308" s="1"/>
  <c r="O15" i="308" a="1"/>
  <c r="O15" i="308" s="1"/>
  <c r="L18" i="308" a="1"/>
  <c r="L18" i="308" s="1"/>
  <c r="D19" i="308"/>
  <c r="M19" i="308" a="1"/>
  <c r="M19" i="308" s="1"/>
  <c r="O21" i="308" a="1"/>
  <c r="O21" i="308" s="1"/>
  <c r="AA22" i="308"/>
  <c r="E21" i="308" a="1"/>
  <c r="E21" i="308" s="1"/>
  <c r="E14" i="308" a="1"/>
  <c r="E14" i="308" s="1"/>
  <c r="F15" i="308" a="1"/>
  <c r="F15" i="308" s="1"/>
  <c r="E19" i="308" a="1"/>
  <c r="E19" i="308" s="1"/>
  <c r="G21" i="308" a="1"/>
  <c r="G21" i="308" s="1"/>
  <c r="AA11" i="308"/>
  <c r="D14" i="308"/>
  <c r="N15" i="308" a="1"/>
  <c r="N15" i="308" s="1"/>
  <c r="AE15" i="308" s="1"/>
  <c r="L19" i="308" a="1"/>
  <c r="L19" i="308" s="1"/>
  <c r="E13" i="308" a="1"/>
  <c r="E13" i="308" s="1"/>
  <c r="F14" i="308" a="1"/>
  <c r="F14" i="308" s="1"/>
  <c r="G15" i="308" a="1"/>
  <c r="G15" i="308" s="1"/>
  <c r="L11" i="308" a="1"/>
  <c r="L11" i="308" s="1"/>
  <c r="D12" i="308"/>
  <c r="M12" i="308" a="1"/>
  <c r="M12" i="308" s="1"/>
  <c r="O14" i="308" a="1"/>
  <c r="O14" i="308" s="1"/>
  <c r="AA15" i="308"/>
  <c r="D18" i="308"/>
  <c r="M18" i="308" a="1"/>
  <c r="M18" i="308" s="1"/>
  <c r="N19" i="308" a="1"/>
  <c r="N19" i="308" s="1"/>
  <c r="AE19" i="308" s="1"/>
  <c r="AA21" i="308"/>
  <c r="E12" i="308" a="1"/>
  <c r="E12" i="308" s="1"/>
  <c r="G14" i="308" a="1"/>
  <c r="G14" i="308" s="1"/>
  <c r="E18" i="308" a="1"/>
  <c r="E18" i="308" s="1"/>
  <c r="F19" i="308" a="1"/>
  <c r="F19" i="308" s="1"/>
  <c r="G20" i="308" a="1"/>
  <c r="G20" i="308" s="1"/>
  <c r="D11" i="308"/>
  <c r="M11" i="308" a="1"/>
  <c r="M11" i="308" s="1"/>
  <c r="N12" i="308" a="1"/>
  <c r="N12" i="308" s="1"/>
  <c r="AE12" i="308" s="1"/>
  <c r="AA14" i="308"/>
  <c r="K15" i="308" a="1"/>
  <c r="K15" i="308" s="1"/>
  <c r="N18" i="308" a="1"/>
  <c r="N18" i="308" s="1"/>
  <c r="AE18" i="308" s="1"/>
  <c r="O19" i="308" a="1"/>
  <c r="O19" i="308" s="1"/>
  <c r="AA20" i="308"/>
  <c r="K21" i="308" a="1"/>
  <c r="K21" i="308" s="1"/>
  <c r="F18" i="308" a="1"/>
  <c r="F18" i="308" s="1"/>
  <c r="O12" i="308" a="1"/>
  <c r="O12" i="308" s="1"/>
  <c r="K14" i="308" a="1"/>
  <c r="K14" i="308" s="1"/>
  <c r="L15" i="308" a="1"/>
  <c r="L15" i="308" s="1"/>
  <c r="O18" i="308" a="1"/>
  <c r="O18" i="308" s="1"/>
  <c r="AA19" i="308"/>
  <c r="K20" i="308" a="1"/>
  <c r="K20" i="308" s="1"/>
  <c r="L21" i="308" a="1"/>
  <c r="L21" i="308" s="1"/>
  <c r="G18" i="308" a="1"/>
  <c r="G18" i="308" s="1"/>
  <c r="G12" i="308" a="1"/>
  <c r="G12" i="308" s="1"/>
  <c r="D15" i="308"/>
  <c r="D21" i="308"/>
  <c r="H10" i="88"/>
  <c r="H11" i="88"/>
  <c r="H23" i="88"/>
  <c r="H12" i="88"/>
  <c r="H13" i="88"/>
  <c r="H14" i="88"/>
  <c r="H18" i="88"/>
  <c r="H17" i="88"/>
  <c r="H19" i="88"/>
  <c r="H20" i="88"/>
  <c r="DK2" i="1"/>
  <c r="H21" i="88"/>
  <c r="H22" i="88"/>
  <c r="AH2" i="1"/>
  <c r="G2" i="1"/>
  <c r="AQ2" i="1"/>
  <c r="AZ2" i="1"/>
  <c r="BI2" i="1"/>
  <c r="P2" i="1"/>
  <c r="DT2" i="1"/>
  <c r="Y2" i="1"/>
  <c r="BR2" i="1"/>
  <c r="CA2" i="1"/>
  <c r="CS2" i="1"/>
  <c r="CJ2" i="1"/>
  <c r="DB2" i="1"/>
  <c r="B19" i="1"/>
  <c r="C19" i="1"/>
  <c r="S9" i="6"/>
  <c r="S10" i="6"/>
  <c r="S11" i="6"/>
  <c r="S12" i="6"/>
  <c r="S13" i="6"/>
  <c r="S14" i="6"/>
  <c r="S15" i="6"/>
  <c r="S16" i="6"/>
  <c r="S17" i="6"/>
  <c r="S18" i="6"/>
  <c r="S19" i="6"/>
  <c r="S20" i="6"/>
  <c r="S21" i="6"/>
  <c r="S22" i="6"/>
  <c r="S23" i="6"/>
  <c r="S24" i="6"/>
  <c r="S25" i="6"/>
  <c r="S26" i="6"/>
  <c r="S27" i="6"/>
  <c r="S28" i="6"/>
  <c r="S29" i="6"/>
  <c r="S30" i="6"/>
  <c r="S31" i="6"/>
  <c r="S32" i="6"/>
  <c r="S33" i="6"/>
  <c r="S34" i="6"/>
  <c r="S35" i="6"/>
  <c r="S36" i="6"/>
  <c r="S37" i="6"/>
  <c r="S38" i="6"/>
  <c r="S39" i="6"/>
  <c r="S40" i="6"/>
  <c r="S41" i="6"/>
  <c r="S42" i="6"/>
  <c r="S43" i="6"/>
  <c r="S44" i="6"/>
  <c r="S45" i="6"/>
  <c r="S46" i="6"/>
  <c r="S47" i="6"/>
  <c r="S8" i="6"/>
  <c r="K11" i="6"/>
  <c r="K12" i="6" s="1"/>
  <c r="EA45" i="1"/>
  <c r="DW45" i="1"/>
  <c r="EA44" i="1"/>
  <c r="DW44" i="1"/>
  <c r="EA43" i="1"/>
  <c r="DW43" i="1"/>
  <c r="EA42" i="1"/>
  <c r="DW42" i="1"/>
  <c r="EA41" i="1"/>
  <c r="DW41" i="1"/>
  <c r="EA40" i="1"/>
  <c r="DW40" i="1"/>
  <c r="EA39" i="1"/>
  <c r="DW39" i="1"/>
  <c r="EA38" i="1"/>
  <c r="DW38" i="1"/>
  <c r="EA37" i="1"/>
  <c r="DW37" i="1"/>
  <c r="EA36" i="1"/>
  <c r="DW36" i="1"/>
  <c r="EA35" i="1"/>
  <c r="DW35" i="1"/>
  <c r="EA34" i="1"/>
  <c r="DW34" i="1"/>
  <c r="EA33" i="1"/>
  <c r="DW33" i="1"/>
  <c r="EA32" i="1"/>
  <c r="DW32" i="1"/>
  <c r="EA31" i="1"/>
  <c r="DW31" i="1"/>
  <c r="EA30" i="1"/>
  <c r="DW30" i="1"/>
  <c r="EA29" i="1"/>
  <c r="DW29" i="1"/>
  <c r="EA28" i="1"/>
  <c r="DW28" i="1"/>
  <c r="EA27" i="1"/>
  <c r="DW27" i="1"/>
  <c r="EA26" i="1"/>
  <c r="DW26" i="1"/>
  <c r="EA25" i="1"/>
  <c r="DW25" i="1"/>
  <c r="EA24" i="1"/>
  <c r="DW24" i="1"/>
  <c r="EA23" i="1"/>
  <c r="DW23" i="1"/>
  <c r="EA22" i="1"/>
  <c r="DW22" i="1"/>
  <c r="EA21" i="1"/>
  <c r="DW21" i="1"/>
  <c r="EA20" i="1"/>
  <c r="DW20" i="1"/>
  <c r="EA19" i="1"/>
  <c r="DW19" i="1"/>
  <c r="EA18" i="1"/>
  <c r="DW18" i="1"/>
  <c r="EA17" i="1"/>
  <c r="DW17" i="1"/>
  <c r="EA16" i="1"/>
  <c r="DW16" i="1"/>
  <c r="EA15" i="1"/>
  <c r="DW15" i="1"/>
  <c r="EA14" i="1"/>
  <c r="DW14" i="1"/>
  <c r="EA13" i="1"/>
  <c r="DW13" i="1"/>
  <c r="EA12" i="1"/>
  <c r="DW12" i="1"/>
  <c r="EA11" i="1"/>
  <c r="DW11" i="1"/>
  <c r="EA10" i="1"/>
  <c r="DW10" i="1"/>
  <c r="EA9" i="1"/>
  <c r="DW9" i="1"/>
  <c r="EA8" i="1"/>
  <c r="DW8" i="1"/>
  <c r="EA7" i="1"/>
  <c r="DW7" i="1"/>
  <c r="EA6" i="1"/>
  <c r="DW6" i="1"/>
  <c r="DZ5" i="1"/>
  <c r="DY5" i="1"/>
  <c r="DX5" i="1"/>
  <c r="DV5" i="1"/>
  <c r="DU5" i="1"/>
  <c r="DT5" i="1"/>
  <c r="R33" i="88"/>
  <c r="Q33" i="88"/>
  <c r="R32" i="88"/>
  <c r="Q32" i="88"/>
  <c r="R31" i="88"/>
  <c r="Q31" i="88"/>
  <c r="P31" i="88"/>
  <c r="N7" i="88"/>
  <c r="G7" i="88"/>
  <c r="I4" i="88"/>
  <c r="F2" i="88"/>
  <c r="A2" i="88" a="1"/>
  <c r="A2" i="88" s="1"/>
  <c r="DR10" i="1"/>
  <c r="DR11" i="1"/>
  <c r="DR12" i="1"/>
  <c r="DR13" i="1"/>
  <c r="DR14" i="1"/>
  <c r="DR15" i="1"/>
  <c r="DR16" i="1"/>
  <c r="DR17" i="1"/>
  <c r="DR18" i="1"/>
  <c r="DR19" i="1"/>
  <c r="DR20" i="1"/>
  <c r="DR21" i="1"/>
  <c r="DR22" i="1"/>
  <c r="DR23" i="1"/>
  <c r="DR24" i="1"/>
  <c r="DR25" i="1"/>
  <c r="DR26" i="1"/>
  <c r="DR27" i="1"/>
  <c r="DR28" i="1"/>
  <c r="DR29" i="1"/>
  <c r="DR30" i="1"/>
  <c r="DR31" i="1"/>
  <c r="DR32" i="1"/>
  <c r="DR33" i="1"/>
  <c r="DR34" i="1"/>
  <c r="DR35" i="1"/>
  <c r="DR36" i="1"/>
  <c r="DR37" i="1"/>
  <c r="DR38" i="1"/>
  <c r="DR39" i="1"/>
  <c r="DR40" i="1"/>
  <c r="DR41" i="1"/>
  <c r="DR42" i="1"/>
  <c r="DR43" i="1"/>
  <c r="DR44" i="1"/>
  <c r="DR45" i="1"/>
  <c r="DR9" i="1"/>
  <c r="DN10" i="1"/>
  <c r="DN11" i="1"/>
  <c r="DN12" i="1"/>
  <c r="DN13" i="1"/>
  <c r="DN14" i="1"/>
  <c r="DN15" i="1"/>
  <c r="DN16" i="1"/>
  <c r="DN17" i="1"/>
  <c r="DN18" i="1"/>
  <c r="DN19" i="1"/>
  <c r="DN20" i="1"/>
  <c r="DN21" i="1"/>
  <c r="DN22" i="1"/>
  <c r="DN23" i="1"/>
  <c r="DN24" i="1"/>
  <c r="DN25" i="1"/>
  <c r="DN26" i="1"/>
  <c r="DN27" i="1"/>
  <c r="DN28" i="1"/>
  <c r="DN29" i="1"/>
  <c r="DN30" i="1"/>
  <c r="DN31" i="1"/>
  <c r="DN32" i="1"/>
  <c r="DN33" i="1"/>
  <c r="DN34" i="1"/>
  <c r="DN35" i="1"/>
  <c r="DN36" i="1"/>
  <c r="DN37" i="1"/>
  <c r="DN38" i="1"/>
  <c r="DN39" i="1"/>
  <c r="DN40" i="1"/>
  <c r="DN41" i="1"/>
  <c r="DN42" i="1"/>
  <c r="DN43" i="1"/>
  <c r="DN44" i="1"/>
  <c r="DN45" i="1"/>
  <c r="DN9" i="1"/>
  <c r="DI10" i="1"/>
  <c r="DI11" i="1"/>
  <c r="DI12" i="1"/>
  <c r="DI13" i="1"/>
  <c r="DI14" i="1"/>
  <c r="DI15" i="1"/>
  <c r="DI16" i="1"/>
  <c r="DI17" i="1"/>
  <c r="DI18" i="1"/>
  <c r="DI19" i="1"/>
  <c r="DI20" i="1"/>
  <c r="DI21" i="1"/>
  <c r="DI22" i="1"/>
  <c r="DI23" i="1"/>
  <c r="DI24" i="1"/>
  <c r="DI25" i="1"/>
  <c r="DI26" i="1"/>
  <c r="DI27" i="1"/>
  <c r="DI28" i="1"/>
  <c r="DI29" i="1"/>
  <c r="DI30" i="1"/>
  <c r="DI31" i="1"/>
  <c r="DI32" i="1"/>
  <c r="DI33" i="1"/>
  <c r="DI34" i="1"/>
  <c r="DI35" i="1"/>
  <c r="DI36" i="1"/>
  <c r="DI37" i="1"/>
  <c r="DI38" i="1"/>
  <c r="DI39" i="1"/>
  <c r="DI40" i="1"/>
  <c r="DI41" i="1"/>
  <c r="DI42" i="1"/>
  <c r="DI43" i="1"/>
  <c r="DI44" i="1"/>
  <c r="DI45" i="1"/>
  <c r="DI8" i="1"/>
  <c r="DI9" i="1"/>
  <c r="DE10" i="1"/>
  <c r="DE11" i="1"/>
  <c r="DE12" i="1"/>
  <c r="DE13" i="1"/>
  <c r="DE14" i="1"/>
  <c r="DE15" i="1"/>
  <c r="DE16" i="1"/>
  <c r="DE5" i="1" s="1"/>
  <c r="DE17" i="1"/>
  <c r="DE18" i="1"/>
  <c r="DE19" i="1"/>
  <c r="DE20" i="1"/>
  <c r="DE21" i="1"/>
  <c r="DE22" i="1"/>
  <c r="DE23" i="1"/>
  <c r="DE24" i="1"/>
  <c r="DE25" i="1"/>
  <c r="DE26" i="1"/>
  <c r="DE27" i="1"/>
  <c r="DE28" i="1"/>
  <c r="DE29" i="1"/>
  <c r="DE30" i="1"/>
  <c r="DE31" i="1"/>
  <c r="DE32" i="1"/>
  <c r="DE33" i="1"/>
  <c r="DE34" i="1"/>
  <c r="DE35" i="1"/>
  <c r="DE36" i="1"/>
  <c r="DE37" i="1"/>
  <c r="DE38" i="1"/>
  <c r="DE39" i="1"/>
  <c r="DE40" i="1"/>
  <c r="DE41" i="1"/>
  <c r="DE42" i="1"/>
  <c r="DE43" i="1"/>
  <c r="DE44" i="1"/>
  <c r="DE45" i="1"/>
  <c r="DE8" i="1"/>
  <c r="DE9" i="1"/>
  <c r="CZ10" i="1"/>
  <c r="CZ11" i="1"/>
  <c r="CZ12" i="1"/>
  <c r="CZ13" i="1"/>
  <c r="CZ14" i="1"/>
  <c r="CZ15" i="1"/>
  <c r="CZ16" i="1"/>
  <c r="CZ17" i="1"/>
  <c r="CZ18" i="1"/>
  <c r="CZ19" i="1"/>
  <c r="CZ20" i="1"/>
  <c r="CZ21" i="1"/>
  <c r="CZ22" i="1"/>
  <c r="CZ23" i="1"/>
  <c r="CZ24" i="1"/>
  <c r="CZ25" i="1"/>
  <c r="CZ26" i="1"/>
  <c r="CZ27" i="1"/>
  <c r="CZ28" i="1"/>
  <c r="CZ29" i="1"/>
  <c r="CZ30" i="1"/>
  <c r="CZ31" i="1"/>
  <c r="CZ32" i="1"/>
  <c r="CZ33" i="1"/>
  <c r="CZ34" i="1"/>
  <c r="CZ35" i="1"/>
  <c r="CZ36" i="1"/>
  <c r="CZ37" i="1"/>
  <c r="CZ38" i="1"/>
  <c r="CZ39" i="1"/>
  <c r="CZ40" i="1"/>
  <c r="CZ41" i="1"/>
  <c r="CZ42" i="1"/>
  <c r="CZ43" i="1"/>
  <c r="CZ44" i="1"/>
  <c r="CZ45" i="1"/>
  <c r="CZ8" i="1"/>
  <c r="CZ9" i="1"/>
  <c r="CV10" i="1"/>
  <c r="CV11" i="1"/>
  <c r="CV12" i="1"/>
  <c r="CV13" i="1"/>
  <c r="CV14" i="1"/>
  <c r="CV15" i="1"/>
  <c r="CV16" i="1"/>
  <c r="CV17" i="1"/>
  <c r="CV18" i="1"/>
  <c r="CV19" i="1"/>
  <c r="CV20" i="1"/>
  <c r="CV21" i="1"/>
  <c r="CV22" i="1"/>
  <c r="CV23" i="1"/>
  <c r="CV24" i="1"/>
  <c r="CV25" i="1"/>
  <c r="CV26" i="1"/>
  <c r="CV27" i="1"/>
  <c r="CV28" i="1"/>
  <c r="CV29" i="1"/>
  <c r="CV30" i="1"/>
  <c r="CV31" i="1"/>
  <c r="CV32" i="1"/>
  <c r="CV33" i="1"/>
  <c r="CV34" i="1"/>
  <c r="CV35" i="1"/>
  <c r="CV36" i="1"/>
  <c r="CV37" i="1"/>
  <c r="CV38" i="1"/>
  <c r="CV39" i="1"/>
  <c r="CV40" i="1"/>
  <c r="CV41" i="1"/>
  <c r="CV42" i="1"/>
  <c r="CV43" i="1"/>
  <c r="CV44" i="1"/>
  <c r="CV45" i="1"/>
  <c r="CV8" i="1"/>
  <c r="CV9" i="1"/>
  <c r="CQ10" i="1"/>
  <c r="CQ11" i="1"/>
  <c r="CQ12" i="1"/>
  <c r="CQ13" i="1"/>
  <c r="CQ14" i="1"/>
  <c r="CQ15" i="1"/>
  <c r="CQ16" i="1"/>
  <c r="CQ17" i="1"/>
  <c r="CQ18" i="1"/>
  <c r="CQ19" i="1"/>
  <c r="CQ20" i="1"/>
  <c r="CQ21" i="1"/>
  <c r="CQ22" i="1"/>
  <c r="CQ23" i="1"/>
  <c r="CQ24" i="1"/>
  <c r="CQ25" i="1"/>
  <c r="CQ26" i="1"/>
  <c r="CQ27" i="1"/>
  <c r="CQ28" i="1"/>
  <c r="CQ29" i="1"/>
  <c r="CQ30" i="1"/>
  <c r="CQ31" i="1"/>
  <c r="CQ32" i="1"/>
  <c r="CQ33" i="1"/>
  <c r="CQ34" i="1"/>
  <c r="CQ35" i="1"/>
  <c r="CQ36" i="1"/>
  <c r="CQ37" i="1"/>
  <c r="CQ38" i="1"/>
  <c r="CQ39" i="1"/>
  <c r="CQ40" i="1"/>
  <c r="CQ41" i="1"/>
  <c r="CQ42" i="1"/>
  <c r="CQ43" i="1"/>
  <c r="CQ44" i="1"/>
  <c r="CQ45" i="1"/>
  <c r="CQ8" i="1"/>
  <c r="CQ9" i="1"/>
  <c r="CM10" i="1"/>
  <c r="CM11" i="1"/>
  <c r="CM12" i="1"/>
  <c r="CM13" i="1"/>
  <c r="CM14" i="1"/>
  <c r="CM15" i="1"/>
  <c r="CM16" i="1"/>
  <c r="CM17" i="1"/>
  <c r="CM18" i="1"/>
  <c r="CM19" i="1"/>
  <c r="CM20" i="1"/>
  <c r="CM21" i="1"/>
  <c r="CM22" i="1"/>
  <c r="CM23" i="1"/>
  <c r="CM24" i="1"/>
  <c r="CM25" i="1"/>
  <c r="CM26" i="1"/>
  <c r="CM27" i="1"/>
  <c r="CM28" i="1"/>
  <c r="CM29" i="1"/>
  <c r="CM30" i="1"/>
  <c r="CM31" i="1"/>
  <c r="CM32" i="1"/>
  <c r="CM33" i="1"/>
  <c r="CM34" i="1"/>
  <c r="CM35" i="1"/>
  <c r="CM36" i="1"/>
  <c r="CM37" i="1"/>
  <c r="CM38" i="1"/>
  <c r="CM39" i="1"/>
  <c r="CM40" i="1"/>
  <c r="CM41" i="1"/>
  <c r="CM42" i="1"/>
  <c r="CM43" i="1"/>
  <c r="CM44" i="1"/>
  <c r="CM45" i="1"/>
  <c r="CM7" i="1"/>
  <c r="CM8" i="1"/>
  <c r="CM9" i="1"/>
  <c r="CH10" i="1"/>
  <c r="CH11" i="1"/>
  <c r="CH12" i="1"/>
  <c r="CH13" i="1"/>
  <c r="CH14" i="1"/>
  <c r="CH15" i="1"/>
  <c r="CH16" i="1"/>
  <c r="CH17" i="1"/>
  <c r="CH18" i="1"/>
  <c r="CH19" i="1"/>
  <c r="CH20" i="1"/>
  <c r="CH21" i="1"/>
  <c r="CH22" i="1"/>
  <c r="CH23" i="1"/>
  <c r="CH24" i="1"/>
  <c r="CH25" i="1"/>
  <c r="CH26" i="1"/>
  <c r="CH27" i="1"/>
  <c r="CH28" i="1"/>
  <c r="CH29" i="1"/>
  <c r="CH30" i="1"/>
  <c r="CH31" i="1"/>
  <c r="CH32" i="1"/>
  <c r="CH33" i="1"/>
  <c r="CH34" i="1"/>
  <c r="CH35" i="1"/>
  <c r="CH36" i="1"/>
  <c r="CH37" i="1"/>
  <c r="CH38" i="1"/>
  <c r="CH39" i="1"/>
  <c r="CH40" i="1"/>
  <c r="CH41" i="1"/>
  <c r="CH42" i="1"/>
  <c r="CH43" i="1"/>
  <c r="CH44" i="1"/>
  <c r="CH45" i="1"/>
  <c r="CH9" i="1"/>
  <c r="CD10" i="1"/>
  <c r="CD11" i="1"/>
  <c r="CD12" i="1"/>
  <c r="CD13" i="1"/>
  <c r="CD14" i="1"/>
  <c r="CD15" i="1"/>
  <c r="CD16" i="1"/>
  <c r="CD17" i="1"/>
  <c r="CD18" i="1"/>
  <c r="CD19" i="1"/>
  <c r="CD20" i="1"/>
  <c r="CD21" i="1"/>
  <c r="CD22" i="1"/>
  <c r="CD23" i="1"/>
  <c r="CD24" i="1"/>
  <c r="CD25" i="1"/>
  <c r="CD26" i="1"/>
  <c r="CD27" i="1"/>
  <c r="CD28" i="1"/>
  <c r="CD29" i="1"/>
  <c r="CD30" i="1"/>
  <c r="CD31" i="1"/>
  <c r="CD32" i="1"/>
  <c r="CD33" i="1"/>
  <c r="CD34" i="1"/>
  <c r="CD35" i="1"/>
  <c r="CD36" i="1"/>
  <c r="CD37" i="1"/>
  <c r="CD38" i="1"/>
  <c r="CD39" i="1"/>
  <c r="CD40" i="1"/>
  <c r="CD41" i="1"/>
  <c r="CD42" i="1"/>
  <c r="CD43" i="1"/>
  <c r="CD44" i="1"/>
  <c r="CD45" i="1"/>
  <c r="CD9" i="1"/>
  <c r="BY10" i="1"/>
  <c r="BY11" i="1"/>
  <c r="BY12" i="1"/>
  <c r="BY13" i="1"/>
  <c r="BY14" i="1"/>
  <c r="BY15" i="1"/>
  <c r="BY16" i="1"/>
  <c r="BY17" i="1"/>
  <c r="BY18" i="1"/>
  <c r="BY19" i="1"/>
  <c r="BY20" i="1"/>
  <c r="BY21" i="1"/>
  <c r="BY22" i="1"/>
  <c r="BY23" i="1"/>
  <c r="BY24" i="1"/>
  <c r="BY25" i="1"/>
  <c r="BY26" i="1"/>
  <c r="BY27" i="1"/>
  <c r="BY28" i="1"/>
  <c r="BY29" i="1"/>
  <c r="BY30" i="1"/>
  <c r="BY31" i="1"/>
  <c r="BY32" i="1"/>
  <c r="BY33" i="1"/>
  <c r="BY34" i="1"/>
  <c r="BY35" i="1"/>
  <c r="BY36" i="1"/>
  <c r="BY37" i="1"/>
  <c r="BY38" i="1"/>
  <c r="BY39" i="1"/>
  <c r="BY40" i="1"/>
  <c r="BY41" i="1"/>
  <c r="BY42" i="1"/>
  <c r="BY43" i="1"/>
  <c r="BY44" i="1"/>
  <c r="BY45" i="1"/>
  <c r="BY9" i="1"/>
  <c r="BU10" i="1"/>
  <c r="BU11" i="1"/>
  <c r="BU12" i="1"/>
  <c r="BU13" i="1"/>
  <c r="BU14" i="1"/>
  <c r="BU15" i="1"/>
  <c r="BU16" i="1"/>
  <c r="BU17" i="1"/>
  <c r="BU18" i="1"/>
  <c r="BU19" i="1"/>
  <c r="BU20" i="1"/>
  <c r="BU21" i="1"/>
  <c r="BU22" i="1"/>
  <c r="BU23" i="1"/>
  <c r="BU24" i="1"/>
  <c r="BU25" i="1"/>
  <c r="BU26" i="1"/>
  <c r="BU27" i="1"/>
  <c r="BU28" i="1"/>
  <c r="BU29" i="1"/>
  <c r="BU30" i="1"/>
  <c r="BU31" i="1"/>
  <c r="BU32" i="1"/>
  <c r="BU33" i="1"/>
  <c r="BU34" i="1"/>
  <c r="BU35" i="1"/>
  <c r="BU36" i="1"/>
  <c r="BU37" i="1"/>
  <c r="BU38" i="1"/>
  <c r="BU39" i="1"/>
  <c r="BU40" i="1"/>
  <c r="BU41" i="1"/>
  <c r="BU42" i="1"/>
  <c r="BU43" i="1"/>
  <c r="BU44" i="1"/>
  <c r="BU45" i="1"/>
  <c r="BU9" i="1"/>
  <c r="BP10" i="1"/>
  <c r="BP11" i="1"/>
  <c r="BP12" i="1"/>
  <c r="BP13" i="1"/>
  <c r="BP14" i="1"/>
  <c r="BP15" i="1"/>
  <c r="BP16" i="1"/>
  <c r="BP17" i="1"/>
  <c r="BP18" i="1"/>
  <c r="BP19" i="1"/>
  <c r="BP20" i="1"/>
  <c r="BP21" i="1"/>
  <c r="BP22" i="1"/>
  <c r="BP23" i="1"/>
  <c r="BP24" i="1"/>
  <c r="BP25" i="1"/>
  <c r="BP26" i="1"/>
  <c r="BP27" i="1"/>
  <c r="BP28" i="1"/>
  <c r="BP29" i="1"/>
  <c r="BP30" i="1"/>
  <c r="BP31" i="1"/>
  <c r="BP32" i="1"/>
  <c r="BP33" i="1"/>
  <c r="BP34" i="1"/>
  <c r="BP35" i="1"/>
  <c r="BP36" i="1"/>
  <c r="BP37" i="1"/>
  <c r="BP38" i="1"/>
  <c r="BP39" i="1"/>
  <c r="BP40" i="1"/>
  <c r="BP41" i="1"/>
  <c r="BP42" i="1"/>
  <c r="BP43" i="1"/>
  <c r="BP44" i="1"/>
  <c r="BP45" i="1"/>
  <c r="BP9" i="1"/>
  <c r="BL10" i="1"/>
  <c r="BL11" i="1"/>
  <c r="BL12" i="1"/>
  <c r="BL13" i="1"/>
  <c r="BL14" i="1"/>
  <c r="BL15" i="1"/>
  <c r="BL16" i="1"/>
  <c r="BL17" i="1"/>
  <c r="BL18" i="1"/>
  <c r="BL19" i="1"/>
  <c r="BL20" i="1"/>
  <c r="BL21" i="1"/>
  <c r="BL22" i="1"/>
  <c r="BL23" i="1"/>
  <c r="BL24" i="1"/>
  <c r="BL25" i="1"/>
  <c r="BL26" i="1"/>
  <c r="BL27" i="1"/>
  <c r="BL28" i="1"/>
  <c r="BL29" i="1"/>
  <c r="BL30" i="1"/>
  <c r="BL31" i="1"/>
  <c r="BL32" i="1"/>
  <c r="BL33" i="1"/>
  <c r="BL34" i="1"/>
  <c r="BL35" i="1"/>
  <c r="BL36" i="1"/>
  <c r="BL37" i="1"/>
  <c r="BL38" i="1"/>
  <c r="BL39" i="1"/>
  <c r="BL40" i="1"/>
  <c r="BL41" i="1"/>
  <c r="BL42" i="1"/>
  <c r="BL43" i="1"/>
  <c r="BL44" i="1"/>
  <c r="BL45" i="1"/>
  <c r="BL9" i="1"/>
  <c r="BG10" i="1"/>
  <c r="BG11" i="1"/>
  <c r="BG12" i="1"/>
  <c r="BG13" i="1"/>
  <c r="BG14" i="1"/>
  <c r="BG15" i="1"/>
  <c r="BG16" i="1"/>
  <c r="BG17" i="1"/>
  <c r="BG18" i="1"/>
  <c r="BG19" i="1"/>
  <c r="BG20" i="1"/>
  <c r="BG21" i="1"/>
  <c r="BG22" i="1"/>
  <c r="BG23" i="1"/>
  <c r="BG24" i="1"/>
  <c r="BG25" i="1"/>
  <c r="BG26" i="1"/>
  <c r="BG27" i="1"/>
  <c r="BG28" i="1"/>
  <c r="BG29" i="1"/>
  <c r="BG30" i="1"/>
  <c r="BG31" i="1"/>
  <c r="BG32" i="1"/>
  <c r="BG33" i="1"/>
  <c r="BG34" i="1"/>
  <c r="BG35" i="1"/>
  <c r="BG36" i="1"/>
  <c r="BG37" i="1"/>
  <c r="BG38" i="1"/>
  <c r="BG39" i="1"/>
  <c r="BG40" i="1"/>
  <c r="BG41" i="1"/>
  <c r="BG42" i="1"/>
  <c r="BG43" i="1"/>
  <c r="BG44" i="1"/>
  <c r="BG45" i="1"/>
  <c r="BG9" i="1"/>
  <c r="BC10" i="1"/>
  <c r="BC11" i="1"/>
  <c r="BC12" i="1"/>
  <c r="BC13" i="1"/>
  <c r="BC14" i="1"/>
  <c r="BC15" i="1"/>
  <c r="BC16" i="1"/>
  <c r="BC17" i="1"/>
  <c r="BC18" i="1"/>
  <c r="BC19" i="1"/>
  <c r="BC20" i="1"/>
  <c r="BC21" i="1"/>
  <c r="BC22" i="1"/>
  <c r="BC23" i="1"/>
  <c r="BC24" i="1"/>
  <c r="BC25" i="1"/>
  <c r="BC26" i="1"/>
  <c r="BC27" i="1"/>
  <c r="BC28" i="1"/>
  <c r="BC29" i="1"/>
  <c r="BC30" i="1"/>
  <c r="BC31" i="1"/>
  <c r="BC32" i="1"/>
  <c r="BC33" i="1"/>
  <c r="BC34" i="1"/>
  <c r="BC35" i="1"/>
  <c r="BC36" i="1"/>
  <c r="BC37" i="1"/>
  <c r="BC38" i="1"/>
  <c r="BC39" i="1"/>
  <c r="BC40" i="1"/>
  <c r="BC41" i="1"/>
  <c r="BC42" i="1"/>
  <c r="BC43" i="1"/>
  <c r="BC44" i="1"/>
  <c r="BC45" i="1"/>
  <c r="BC9" i="1"/>
  <c r="AX10" i="1"/>
  <c r="AX11" i="1"/>
  <c r="AX12" i="1"/>
  <c r="AX13" i="1"/>
  <c r="AX14" i="1"/>
  <c r="AX15" i="1"/>
  <c r="AX16" i="1"/>
  <c r="AX17" i="1"/>
  <c r="AX18" i="1"/>
  <c r="AX19" i="1"/>
  <c r="AX20" i="1"/>
  <c r="AX21" i="1"/>
  <c r="AX22" i="1"/>
  <c r="AX23" i="1"/>
  <c r="AX24" i="1"/>
  <c r="AX25" i="1"/>
  <c r="AX26" i="1"/>
  <c r="AX27" i="1"/>
  <c r="AX28" i="1"/>
  <c r="AX29" i="1"/>
  <c r="AX30" i="1"/>
  <c r="AX31" i="1"/>
  <c r="AX32" i="1"/>
  <c r="AX33" i="1"/>
  <c r="AX34" i="1"/>
  <c r="AX35" i="1"/>
  <c r="AX36" i="1"/>
  <c r="AX37" i="1"/>
  <c r="AX38" i="1"/>
  <c r="AX39" i="1"/>
  <c r="AX40" i="1"/>
  <c r="AX41" i="1"/>
  <c r="AX42" i="1"/>
  <c r="AX43" i="1"/>
  <c r="AX44" i="1"/>
  <c r="AX45" i="1"/>
  <c r="AX9" i="1"/>
  <c r="AT10" i="1"/>
  <c r="AT11" i="1"/>
  <c r="AT12" i="1"/>
  <c r="AT13" i="1"/>
  <c r="AT14" i="1"/>
  <c r="AT15" i="1"/>
  <c r="AT16" i="1"/>
  <c r="AT17" i="1"/>
  <c r="AT18" i="1"/>
  <c r="AT19" i="1"/>
  <c r="AT20" i="1"/>
  <c r="AT21" i="1"/>
  <c r="AT22" i="1"/>
  <c r="AT23" i="1"/>
  <c r="AT24" i="1"/>
  <c r="AT25" i="1"/>
  <c r="AT26" i="1"/>
  <c r="AT27" i="1"/>
  <c r="AT28" i="1"/>
  <c r="AT29" i="1"/>
  <c r="AT30" i="1"/>
  <c r="AT31" i="1"/>
  <c r="AT32" i="1"/>
  <c r="AT33" i="1"/>
  <c r="AT34" i="1"/>
  <c r="AT35" i="1"/>
  <c r="AT36" i="1"/>
  <c r="AT37" i="1"/>
  <c r="AT38" i="1"/>
  <c r="AT39" i="1"/>
  <c r="AT40" i="1"/>
  <c r="AT41" i="1"/>
  <c r="AT42" i="1"/>
  <c r="AT43" i="1"/>
  <c r="AT44" i="1"/>
  <c r="AT45" i="1"/>
  <c r="AT9" i="1"/>
  <c r="AO10" i="1"/>
  <c r="AO11" i="1"/>
  <c r="AO12" i="1"/>
  <c r="AO13" i="1"/>
  <c r="AO14" i="1"/>
  <c r="AO15" i="1"/>
  <c r="AO16" i="1"/>
  <c r="AO17" i="1"/>
  <c r="AO18" i="1"/>
  <c r="AO19" i="1"/>
  <c r="AO20" i="1"/>
  <c r="AO21" i="1"/>
  <c r="AO22" i="1"/>
  <c r="AO23" i="1"/>
  <c r="AO24" i="1"/>
  <c r="AO25" i="1"/>
  <c r="AO26" i="1"/>
  <c r="AO27" i="1"/>
  <c r="AO28" i="1"/>
  <c r="AO29" i="1"/>
  <c r="AO30" i="1"/>
  <c r="AO31" i="1"/>
  <c r="AO32" i="1"/>
  <c r="AO33" i="1"/>
  <c r="AO34" i="1"/>
  <c r="AO35" i="1"/>
  <c r="AO36" i="1"/>
  <c r="AO37" i="1"/>
  <c r="AO38" i="1"/>
  <c r="AO39" i="1"/>
  <c r="AO40" i="1"/>
  <c r="AO41" i="1"/>
  <c r="AO42" i="1"/>
  <c r="AO43" i="1"/>
  <c r="AO44" i="1"/>
  <c r="AO45" i="1"/>
  <c r="AO8" i="1"/>
  <c r="AO9" i="1"/>
  <c r="AK10" i="1"/>
  <c r="AK11" i="1"/>
  <c r="AK12" i="1"/>
  <c r="AK13" i="1"/>
  <c r="AK14" i="1"/>
  <c r="AK15" i="1"/>
  <c r="AK16" i="1"/>
  <c r="AK17" i="1"/>
  <c r="AK18" i="1"/>
  <c r="AK19" i="1"/>
  <c r="AK20" i="1"/>
  <c r="AK21" i="1"/>
  <c r="AK22" i="1"/>
  <c r="AK23" i="1"/>
  <c r="AK24" i="1"/>
  <c r="AK25" i="1"/>
  <c r="AK26" i="1"/>
  <c r="AK27" i="1"/>
  <c r="AK28" i="1"/>
  <c r="AK29" i="1"/>
  <c r="AK30" i="1"/>
  <c r="AK31" i="1"/>
  <c r="AK32" i="1"/>
  <c r="AK33" i="1"/>
  <c r="AK34" i="1"/>
  <c r="AK35" i="1"/>
  <c r="AK36" i="1"/>
  <c r="AK37" i="1"/>
  <c r="AK38" i="1"/>
  <c r="AK39" i="1"/>
  <c r="AK40" i="1"/>
  <c r="AK41" i="1"/>
  <c r="AK42" i="1"/>
  <c r="AK43" i="1"/>
  <c r="AK44" i="1"/>
  <c r="AK45" i="1"/>
  <c r="AK8" i="1"/>
  <c r="AK9" i="1"/>
  <c r="AF10" i="1"/>
  <c r="AF11" i="1"/>
  <c r="AF12" i="1"/>
  <c r="AF13" i="1"/>
  <c r="AF14" i="1"/>
  <c r="AF15" i="1"/>
  <c r="AF16" i="1"/>
  <c r="AF17" i="1"/>
  <c r="AF18" i="1"/>
  <c r="AF19" i="1"/>
  <c r="AF20" i="1"/>
  <c r="AF21" i="1"/>
  <c r="AF22" i="1"/>
  <c r="AF23" i="1"/>
  <c r="AF24" i="1"/>
  <c r="AF25" i="1"/>
  <c r="AF26" i="1"/>
  <c r="AF27" i="1"/>
  <c r="AF28" i="1"/>
  <c r="AF29" i="1"/>
  <c r="AF30" i="1"/>
  <c r="AF31" i="1"/>
  <c r="AF32" i="1"/>
  <c r="AF33" i="1"/>
  <c r="AF34" i="1"/>
  <c r="AF35" i="1"/>
  <c r="AF36" i="1"/>
  <c r="AF37" i="1"/>
  <c r="AF38" i="1"/>
  <c r="AF39" i="1"/>
  <c r="AF40" i="1"/>
  <c r="AF41" i="1"/>
  <c r="AF42" i="1"/>
  <c r="AF43" i="1"/>
  <c r="AF44" i="1"/>
  <c r="AF45" i="1"/>
  <c r="AF9" i="1"/>
  <c r="AB10" i="1"/>
  <c r="AB11" i="1"/>
  <c r="AB12" i="1"/>
  <c r="AB13" i="1"/>
  <c r="AB14" i="1"/>
  <c r="AB15" i="1"/>
  <c r="AB16" i="1"/>
  <c r="AB17" i="1"/>
  <c r="AB18" i="1"/>
  <c r="AB19" i="1"/>
  <c r="AB20" i="1"/>
  <c r="AB21" i="1"/>
  <c r="AB22" i="1"/>
  <c r="AB23" i="1"/>
  <c r="AB24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9" i="1"/>
  <c r="W10" i="1"/>
  <c r="W11" i="1"/>
  <c r="W12" i="1"/>
  <c r="W13" i="1"/>
  <c r="W14" i="1"/>
  <c r="W15" i="1"/>
  <c r="W16" i="1"/>
  <c r="W17" i="1"/>
  <c r="W18" i="1"/>
  <c r="W19" i="1"/>
  <c r="W20" i="1"/>
  <c r="W21" i="1"/>
  <c r="W22" i="1"/>
  <c r="W23" i="1"/>
  <c r="W24" i="1"/>
  <c r="W25" i="1"/>
  <c r="W26" i="1"/>
  <c r="W27" i="1"/>
  <c r="W28" i="1"/>
  <c r="W29" i="1"/>
  <c r="W30" i="1"/>
  <c r="W31" i="1"/>
  <c r="W32" i="1"/>
  <c r="W33" i="1"/>
  <c r="W34" i="1"/>
  <c r="W35" i="1"/>
  <c r="W36" i="1"/>
  <c r="W37" i="1"/>
  <c r="W38" i="1"/>
  <c r="W39" i="1"/>
  <c r="W40" i="1"/>
  <c r="W41" i="1"/>
  <c r="W42" i="1"/>
  <c r="W43" i="1"/>
  <c r="W44" i="1"/>
  <c r="W45" i="1"/>
  <c r="W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S9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5" i="1"/>
  <c r="N36" i="1"/>
  <c r="N37" i="1"/>
  <c r="N38" i="1"/>
  <c r="N39" i="1"/>
  <c r="N40" i="1"/>
  <c r="N41" i="1"/>
  <c r="N42" i="1"/>
  <c r="N43" i="1"/>
  <c r="N44" i="1"/>
  <c r="N45" i="1"/>
  <c r="DR8" i="1"/>
  <c r="DN8" i="1"/>
  <c r="DR7" i="1"/>
  <c r="DN7" i="1"/>
  <c r="DR6" i="1"/>
  <c r="DN6" i="1"/>
  <c r="DI7" i="1"/>
  <c r="DE7" i="1"/>
  <c r="DI6" i="1"/>
  <c r="DE6" i="1"/>
  <c r="CZ7" i="1"/>
  <c r="CV7" i="1"/>
  <c r="CZ6" i="1"/>
  <c r="CV6" i="1"/>
  <c r="CV5" i="1" s="1"/>
  <c r="CQ7" i="1"/>
  <c r="CQ6" i="1"/>
  <c r="CM6" i="1"/>
  <c r="B40" i="1"/>
  <c r="C40" i="1"/>
  <c r="EF40" i="1"/>
  <c r="EG40" i="1"/>
  <c r="EH40" i="1"/>
  <c r="B41" i="1"/>
  <c r="C41" i="1"/>
  <c r="EF41" i="1"/>
  <c r="EG41" i="1"/>
  <c r="EH41" i="1"/>
  <c r="B42" i="1"/>
  <c r="C42" i="1"/>
  <c r="EF42" i="1"/>
  <c r="EG42" i="1"/>
  <c r="EH42" i="1"/>
  <c r="B43" i="1"/>
  <c r="C43" i="1"/>
  <c r="EF43" i="1"/>
  <c r="EG43" i="1"/>
  <c r="EH43" i="1"/>
  <c r="B44" i="1"/>
  <c r="C44" i="1"/>
  <c r="EF44" i="1"/>
  <c r="EG44" i="1"/>
  <c r="EH44" i="1"/>
  <c r="B45" i="1"/>
  <c r="C45" i="1"/>
  <c r="EF45" i="1"/>
  <c r="EG45" i="1"/>
  <c r="EH45" i="1"/>
  <c r="J6" i="1"/>
  <c r="C7" i="1"/>
  <c r="C8" i="1"/>
  <c r="C9" i="1"/>
  <c r="C10" i="1"/>
  <c r="C11" i="1"/>
  <c r="C12" i="1"/>
  <c r="C13" i="1"/>
  <c r="C14" i="1"/>
  <c r="C15" i="1"/>
  <c r="C16" i="1"/>
  <c r="C17" i="1"/>
  <c r="C18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6" i="1"/>
  <c r="B7" i="1"/>
  <c r="B8" i="1"/>
  <c r="B9" i="1"/>
  <c r="B10" i="1"/>
  <c r="B11" i="1"/>
  <c r="B12" i="1"/>
  <c r="B13" i="1"/>
  <c r="B14" i="1"/>
  <c r="B15" i="1"/>
  <c r="B16" i="1"/>
  <c r="B17" i="1"/>
  <c r="B18" i="1"/>
  <c r="B20" i="1"/>
  <c r="B21" i="1"/>
  <c r="B22" i="1"/>
  <c r="B23" i="1"/>
  <c r="B24" i="1"/>
  <c r="B25" i="1"/>
  <c r="B26" i="1"/>
  <c r="B27" i="1"/>
  <c r="B28" i="1"/>
  <c r="B29" i="1"/>
  <c r="B30" i="1"/>
  <c r="B31" i="1"/>
  <c r="B32" i="1"/>
  <c r="B33" i="1"/>
  <c r="B34" i="1"/>
  <c r="B35" i="1"/>
  <c r="B36" i="1"/>
  <c r="B37" i="1"/>
  <c r="B38" i="1"/>
  <c r="B39" i="1"/>
  <c r="B6" i="1"/>
  <c r="DQ5" i="1"/>
  <c r="DP5" i="1"/>
  <c r="DO5" i="1"/>
  <c r="DM5" i="1"/>
  <c r="DL5" i="1"/>
  <c r="DK5" i="1"/>
  <c r="DH5" i="1"/>
  <c r="DG5" i="1"/>
  <c r="DF5" i="1"/>
  <c r="DD5" i="1"/>
  <c r="DC5" i="1"/>
  <c r="DB5" i="1"/>
  <c r="CY5" i="1"/>
  <c r="CX5" i="1"/>
  <c r="CW5" i="1"/>
  <c r="CU5" i="1"/>
  <c r="CT5" i="1"/>
  <c r="CS5" i="1"/>
  <c r="CP5" i="1"/>
  <c r="CO5" i="1"/>
  <c r="CN5" i="1"/>
  <c r="CL5" i="1"/>
  <c r="CK5" i="1"/>
  <c r="CJ5" i="1"/>
  <c r="CG5" i="1"/>
  <c r="CF5" i="1"/>
  <c r="CE5" i="1"/>
  <c r="CC5" i="1"/>
  <c r="CB5" i="1"/>
  <c r="CA5" i="1"/>
  <c r="BX5" i="1"/>
  <c r="BW5" i="1"/>
  <c r="BV5" i="1"/>
  <c r="BT5" i="1"/>
  <c r="BS5" i="1"/>
  <c r="BR5" i="1"/>
  <c r="BO5" i="1"/>
  <c r="BN5" i="1"/>
  <c r="BM5" i="1"/>
  <c r="BK5" i="1"/>
  <c r="BJ5" i="1"/>
  <c r="BI5" i="1"/>
  <c r="BF5" i="1"/>
  <c r="BE5" i="1"/>
  <c r="BD5" i="1"/>
  <c r="BB5" i="1"/>
  <c r="BA5" i="1"/>
  <c r="AZ5" i="1"/>
  <c r="AW5" i="1"/>
  <c r="AV5" i="1"/>
  <c r="AU5" i="1"/>
  <c r="AS5" i="1"/>
  <c r="AR5" i="1"/>
  <c r="AQ5" i="1"/>
  <c r="AN5" i="1"/>
  <c r="AM5" i="1"/>
  <c r="AL5" i="1"/>
  <c r="AJ5" i="1"/>
  <c r="AI5" i="1"/>
  <c r="AH5" i="1"/>
  <c r="AE5" i="1"/>
  <c r="AD5" i="1"/>
  <c r="AC5" i="1"/>
  <c r="AA5" i="1"/>
  <c r="Z5" i="1"/>
  <c r="Y5" i="1"/>
  <c r="V5" i="1"/>
  <c r="U5" i="1"/>
  <c r="T5" i="1"/>
  <c r="R5" i="1"/>
  <c r="Q5" i="1"/>
  <c r="P5" i="1"/>
  <c r="M5" i="1"/>
  <c r="G5" i="1"/>
  <c r="H5" i="1"/>
  <c r="I5" i="1"/>
  <c r="N15" i="6"/>
  <c r="CH8" i="1"/>
  <c r="CD8" i="1"/>
  <c r="CH7" i="1"/>
  <c r="CH5" i="1" s="1"/>
  <c r="CD7" i="1"/>
  <c r="CH6" i="1"/>
  <c r="CD6" i="1"/>
  <c r="BY8" i="1"/>
  <c r="BU8" i="1"/>
  <c r="BY7" i="1"/>
  <c r="BU7" i="1"/>
  <c r="BY6" i="1"/>
  <c r="BU6" i="1"/>
  <c r="BU5" i="1" s="1"/>
  <c r="BP8" i="1"/>
  <c r="BL8" i="1"/>
  <c r="BP7" i="1"/>
  <c r="BL7" i="1"/>
  <c r="BP6" i="1"/>
  <c r="BL6" i="1"/>
  <c r="BG8" i="1"/>
  <c r="BC8" i="1"/>
  <c r="BG7" i="1"/>
  <c r="BC7" i="1"/>
  <c r="BG6" i="1"/>
  <c r="BC6" i="1"/>
  <c r="AX8" i="1"/>
  <c r="AT8" i="1"/>
  <c r="AX7" i="1"/>
  <c r="AT7" i="1"/>
  <c r="AX6" i="1"/>
  <c r="AX5" i="1" s="1"/>
  <c r="AT6" i="1"/>
  <c r="AO7" i="1"/>
  <c r="AK7" i="1"/>
  <c r="AO6" i="1"/>
  <c r="AK6" i="1"/>
  <c r="AF8" i="1"/>
  <c r="AB8" i="1"/>
  <c r="AF7" i="1"/>
  <c r="AB7" i="1"/>
  <c r="AF6" i="1"/>
  <c r="AB6" i="1"/>
  <c r="W8" i="1"/>
  <c r="S8" i="1"/>
  <c r="W7" i="1"/>
  <c r="S7" i="1"/>
  <c r="W6" i="1"/>
  <c r="S6" i="1"/>
  <c r="J7" i="1"/>
  <c r="J8" i="1"/>
  <c r="K5" i="1"/>
  <c r="L5" i="1"/>
  <c r="N6" i="1"/>
  <c r="N7" i="1"/>
  <c r="N8" i="1"/>
  <c r="N9" i="1"/>
  <c r="EF7" i="1"/>
  <c r="EG7" i="1"/>
  <c r="EH7" i="1"/>
  <c r="EF8" i="1"/>
  <c r="EG8" i="1"/>
  <c r="EH8" i="1"/>
  <c r="EF9" i="1"/>
  <c r="EG9" i="1"/>
  <c r="EH9" i="1"/>
  <c r="EF10" i="1"/>
  <c r="EG10" i="1"/>
  <c r="EH10" i="1"/>
  <c r="EF11" i="1"/>
  <c r="EG11" i="1"/>
  <c r="EH11" i="1"/>
  <c r="EF12" i="1"/>
  <c r="EG12" i="1"/>
  <c r="EH12" i="1"/>
  <c r="EF13" i="1"/>
  <c r="EG13" i="1"/>
  <c r="EH13" i="1"/>
  <c r="EF14" i="1"/>
  <c r="EG14" i="1"/>
  <c r="EH14" i="1"/>
  <c r="EF15" i="1"/>
  <c r="EG15" i="1"/>
  <c r="EH15" i="1"/>
  <c r="EF16" i="1"/>
  <c r="EG16" i="1"/>
  <c r="EH16" i="1"/>
  <c r="EF17" i="1"/>
  <c r="EG17" i="1"/>
  <c r="EH17" i="1"/>
  <c r="EF18" i="1"/>
  <c r="EG18" i="1"/>
  <c r="EH18" i="1"/>
  <c r="EF19" i="1"/>
  <c r="EG19" i="1"/>
  <c r="EH19" i="1"/>
  <c r="EF20" i="1"/>
  <c r="EG20" i="1"/>
  <c r="EH20" i="1"/>
  <c r="EF21" i="1"/>
  <c r="EG21" i="1"/>
  <c r="EH21" i="1"/>
  <c r="EF22" i="1"/>
  <c r="EG22" i="1"/>
  <c r="EH22" i="1"/>
  <c r="EF23" i="1"/>
  <c r="EG23" i="1"/>
  <c r="EH23" i="1"/>
  <c r="EF24" i="1"/>
  <c r="EG24" i="1"/>
  <c r="EH24" i="1"/>
  <c r="EF25" i="1"/>
  <c r="EG25" i="1"/>
  <c r="EH25" i="1"/>
  <c r="EF26" i="1"/>
  <c r="EG26" i="1"/>
  <c r="EH26" i="1"/>
  <c r="EF27" i="1"/>
  <c r="EG27" i="1"/>
  <c r="EH27" i="1"/>
  <c r="EF28" i="1"/>
  <c r="EG28" i="1"/>
  <c r="EH28" i="1"/>
  <c r="EF29" i="1"/>
  <c r="EG29" i="1"/>
  <c r="EH29" i="1"/>
  <c r="EF30" i="1"/>
  <c r="EG30" i="1"/>
  <c r="EH30" i="1"/>
  <c r="EF31" i="1"/>
  <c r="EG31" i="1"/>
  <c r="EH31" i="1"/>
  <c r="EF32" i="1"/>
  <c r="EG32" i="1"/>
  <c r="EH32" i="1"/>
  <c r="EF33" i="1"/>
  <c r="EG33" i="1"/>
  <c r="EH33" i="1"/>
  <c r="EF34" i="1"/>
  <c r="EG34" i="1"/>
  <c r="EH34" i="1"/>
  <c r="EF35" i="1"/>
  <c r="EG35" i="1"/>
  <c r="EH35" i="1"/>
  <c r="EF36" i="1"/>
  <c r="EG36" i="1"/>
  <c r="EH36" i="1"/>
  <c r="EF37" i="1"/>
  <c r="EG37" i="1"/>
  <c r="EH37" i="1"/>
  <c r="EF38" i="1"/>
  <c r="EG38" i="1"/>
  <c r="EH38" i="1"/>
  <c r="EF39" i="1"/>
  <c r="EG39" i="1"/>
  <c r="EH39" i="1"/>
  <c r="EH6" i="1"/>
  <c r="EG6" i="1"/>
  <c r="EF6" i="1"/>
  <c r="N14" i="6"/>
  <c r="S3" i="6"/>
  <c r="T5" i="6"/>
  <c r="S5" i="6"/>
  <c r="N13" i="6"/>
  <c r="N12" i="6"/>
  <c r="N11" i="6"/>
  <c r="S32" i="88"/>
  <c r="O15" i="322" l="1" a="1"/>
  <c r="O15" i="322" s="1"/>
  <c r="L15" i="322" a="1"/>
  <c r="L15" i="322" s="1"/>
  <c r="G15" i="322" a="1"/>
  <c r="G15" i="322" s="1"/>
  <c r="K15" i="322" a="1"/>
  <c r="K15" i="322" s="1"/>
  <c r="O13" i="317" a="1"/>
  <c r="O13" i="317" s="1"/>
  <c r="L13" i="317" a="1"/>
  <c r="L13" i="317" s="1"/>
  <c r="G13" i="317" a="1"/>
  <c r="G13" i="317" s="1"/>
  <c r="N13" i="317" a="1"/>
  <c r="N13" i="317" s="1"/>
  <c r="AE13" i="317" s="1"/>
  <c r="K13" i="317" a="1"/>
  <c r="K13" i="317" s="1"/>
  <c r="M13" i="317" a="1"/>
  <c r="M13" i="317" s="1"/>
  <c r="E13" i="317" a="1"/>
  <c r="E13" i="317" s="1"/>
  <c r="E14" i="322" a="1"/>
  <c r="E14" i="322" s="1"/>
  <c r="D14" i="322"/>
  <c r="L14" i="322" a="1"/>
  <c r="L14" i="322" s="1"/>
  <c r="G14" i="322" a="1"/>
  <c r="G14" i="322" s="1"/>
  <c r="N20" i="325" a="1"/>
  <c r="N20" i="325" s="1"/>
  <c r="AE20" i="325" s="1"/>
  <c r="E20" i="325" a="1"/>
  <c r="E20" i="325" s="1"/>
  <c r="M20" i="325" a="1"/>
  <c r="M20" i="325" s="1"/>
  <c r="D10" i="330"/>
  <c r="AA10" i="330"/>
  <c r="L22" i="343" a="1"/>
  <c r="L22" i="343" s="1"/>
  <c r="O22" i="343" a="1"/>
  <c r="O22" i="343" s="1"/>
  <c r="F22" i="343" a="1"/>
  <c r="F22" i="343" s="1"/>
  <c r="M12" i="315" a="1"/>
  <c r="M12" i="315" s="1"/>
  <c r="O12" i="315" a="1"/>
  <c r="O12" i="315" s="1"/>
  <c r="L12" i="315" a="1"/>
  <c r="L12" i="315" s="1"/>
  <c r="AA14" i="319"/>
  <c r="G14" i="319" a="1"/>
  <c r="G14" i="319" s="1"/>
  <c r="D14" i="319"/>
  <c r="E14" i="319" a="1"/>
  <c r="E14" i="319" s="1"/>
  <c r="M14" i="319" a="1"/>
  <c r="M14" i="319" s="1"/>
  <c r="F14" i="319" a="1"/>
  <c r="F14" i="319" s="1"/>
  <c r="O14" i="319" a="1"/>
  <c r="O14" i="319" s="1"/>
  <c r="G12" i="332" a="1"/>
  <c r="G12" i="332" s="1"/>
  <c r="O12" i="332" a="1"/>
  <c r="O12" i="332" s="1"/>
  <c r="K12" i="332" a="1"/>
  <c r="K12" i="332" s="1"/>
  <c r="D18" i="312"/>
  <c r="O18" i="312" a="1"/>
  <c r="O18" i="312" s="1"/>
  <c r="N10" i="318" a="1"/>
  <c r="N10" i="318" s="1"/>
  <c r="AE10" i="318" s="1"/>
  <c r="D10" i="318"/>
  <c r="K10" i="318" a="1"/>
  <c r="K10" i="318" s="1"/>
  <c r="E10" i="318" a="1"/>
  <c r="E10" i="318" s="1"/>
  <c r="M11" i="321" a="1"/>
  <c r="M11" i="321" s="1"/>
  <c r="O11" i="321" a="1"/>
  <c r="O11" i="321" s="1"/>
  <c r="AA11" i="321"/>
  <c r="D11" i="321"/>
  <c r="F11" i="321" a="1"/>
  <c r="F11" i="321" s="1"/>
  <c r="K11" i="321" a="1"/>
  <c r="K11" i="321" s="1"/>
  <c r="L11" i="321" a="1"/>
  <c r="L11" i="321" s="1"/>
  <c r="G13" i="325" a="1"/>
  <c r="G13" i="325" s="1"/>
  <c r="L13" i="325" a="1"/>
  <c r="L13" i="325" s="1"/>
  <c r="AA13" i="325"/>
  <c r="F13" i="325" a="1"/>
  <c r="F13" i="325" s="1"/>
  <c r="K13" i="325" a="1"/>
  <c r="K13" i="325" s="1"/>
  <c r="M13" i="325" a="1"/>
  <c r="M13" i="325" s="1"/>
  <c r="M14" i="330" a="1"/>
  <c r="M14" i="330" s="1"/>
  <c r="E14" i="330" a="1"/>
  <c r="E14" i="330" s="1"/>
  <c r="O15" i="333" a="1"/>
  <c r="O15" i="333" s="1"/>
  <c r="F15" i="333" a="1"/>
  <c r="F15" i="333" s="1"/>
  <c r="O17" i="345" a="1"/>
  <c r="O17" i="345" s="1"/>
  <c r="G17" i="345" a="1"/>
  <c r="G17" i="345" s="1"/>
  <c r="M17" i="345" a="1"/>
  <c r="M17" i="345" s="1"/>
  <c r="E17" i="345" a="1"/>
  <c r="E17" i="345" s="1"/>
  <c r="D22" i="325"/>
  <c r="O22" i="325" a="1"/>
  <c r="O22" i="325" s="1"/>
  <c r="AA22" i="325"/>
  <c r="N22" i="325" a="1"/>
  <c r="N22" i="325" s="1"/>
  <c r="AE22" i="325" s="1"/>
  <c r="O16" i="328" a="1"/>
  <c r="O16" i="328" s="1"/>
  <c r="M16" i="328" a="1"/>
  <c r="M16" i="328" s="1"/>
  <c r="N20" i="341" a="1"/>
  <c r="N20" i="341" s="1"/>
  <c r="AE20" i="341" s="1"/>
  <c r="K20" i="341" a="1"/>
  <c r="K20" i="341" s="1"/>
  <c r="O15" i="328" a="1"/>
  <c r="O15" i="328" s="1"/>
  <c r="N15" i="328" a="1"/>
  <c r="N15" i="328" s="1"/>
  <c r="AE15" i="328" s="1"/>
  <c r="E16" i="334" a="1"/>
  <c r="E16" i="334" s="1"/>
  <c r="K16" i="334" a="1"/>
  <c r="K16" i="334" s="1"/>
  <c r="D16" i="334"/>
  <c r="L19" i="341" a="1"/>
  <c r="L19" i="341" s="1"/>
  <c r="AA19" i="341"/>
  <c r="F19" i="341" a="1"/>
  <c r="F19" i="341" s="1"/>
  <c r="M19" i="341" a="1"/>
  <c r="M19" i="341" s="1"/>
  <c r="K19" i="341" a="1"/>
  <c r="K19" i="341" s="1"/>
  <c r="F15" i="335" a="1"/>
  <c r="F15" i="335" s="1"/>
  <c r="D15" i="335"/>
  <c r="M15" i="335" a="1"/>
  <c r="M15" i="335" s="1"/>
  <c r="F14" i="340" a="1"/>
  <c r="F14" i="340" s="1"/>
  <c r="M14" i="340" a="1"/>
  <c r="M14" i="340" s="1"/>
  <c r="O14" i="340" a="1"/>
  <c r="O14" i="340" s="1"/>
  <c r="K14" i="340" a="1"/>
  <c r="K14" i="340" s="1"/>
  <c r="F15" i="345" a="1"/>
  <c r="F15" i="345" s="1"/>
  <c r="M15" i="345" a="1"/>
  <c r="M15" i="345" s="1"/>
  <c r="L15" i="345" a="1"/>
  <c r="L15" i="345" s="1"/>
  <c r="AA15" i="345"/>
  <c r="L21" i="338" a="1"/>
  <c r="L21" i="338" s="1"/>
  <c r="O21" i="338" a="1"/>
  <c r="O21" i="338" s="1"/>
  <c r="AA16" i="343"/>
  <c r="M16" i="343" a="1"/>
  <c r="M16" i="343" s="1"/>
  <c r="N16" i="343" a="1"/>
  <c r="N16" i="343" s="1"/>
  <c r="AE16" i="343" s="1"/>
  <c r="L16" i="343" a="1"/>
  <c r="L16" i="343" s="1"/>
  <c r="E18" i="346" a="1"/>
  <c r="E18" i="346" s="1"/>
  <c r="O18" i="346" a="1"/>
  <c r="O18" i="346" s="1"/>
  <c r="G18" i="346" a="1"/>
  <c r="G18" i="346" s="1"/>
  <c r="D18" i="346"/>
  <c r="F18" i="339" a="1"/>
  <c r="F18" i="339" s="1"/>
  <c r="N18" i="339" a="1"/>
  <c r="N18" i="339" s="1"/>
  <c r="AE18" i="339" s="1"/>
  <c r="K18" i="339" a="1"/>
  <c r="K18" i="339" s="1"/>
  <c r="E18" i="339" a="1"/>
  <c r="E18" i="339" s="1"/>
  <c r="AA23" i="342"/>
  <c r="M23" i="342" a="1"/>
  <c r="M23" i="342" s="1"/>
  <c r="L23" i="342" a="1"/>
  <c r="L23" i="342" s="1"/>
  <c r="G18" i="345" a="1"/>
  <c r="G18" i="345" s="1"/>
  <c r="AA18" i="345"/>
  <c r="N18" i="345" a="1"/>
  <c r="N18" i="345" s="1"/>
  <c r="AE18" i="345" s="1"/>
  <c r="M18" i="345" a="1"/>
  <c r="M18" i="345" s="1"/>
  <c r="K18" i="345" a="1"/>
  <c r="K18" i="345" s="1"/>
  <c r="AA10" i="320"/>
  <c r="E10" i="320" a="1"/>
  <c r="E10" i="320" s="1"/>
  <c r="G10" i="320" a="1"/>
  <c r="G10" i="320" s="1"/>
  <c r="N10" i="320" a="1"/>
  <c r="N10" i="320" s="1"/>
  <c r="AE10" i="320" s="1"/>
  <c r="L10" i="320" a="1"/>
  <c r="L10" i="320" s="1"/>
  <c r="K10" i="320" a="1"/>
  <c r="K10" i="320" s="1"/>
  <c r="D10" i="320"/>
  <c r="O10" i="320" a="1"/>
  <c r="O10" i="320" s="1"/>
  <c r="G22" i="312" a="1"/>
  <c r="G22" i="312" s="1"/>
  <c r="L22" i="312" a="1"/>
  <c r="L22" i="312" s="1"/>
  <c r="N22" i="312" a="1"/>
  <c r="N22" i="312" s="1"/>
  <c r="AE22" i="312" s="1"/>
  <c r="K13" i="308" a="1"/>
  <c r="K13" i="308" s="1"/>
  <c r="AA13" i="310"/>
  <c r="M13" i="309" a="1"/>
  <c r="M13" i="309" s="1"/>
  <c r="AA20" i="310"/>
  <c r="AA14" i="310"/>
  <c r="F20" i="310" a="1"/>
  <c r="F20" i="310" s="1"/>
  <c r="E17" i="310" a="1"/>
  <c r="E17" i="310" s="1"/>
  <c r="M10" i="309" a="1"/>
  <c r="M10" i="309" s="1"/>
  <c r="K17" i="310" a="1"/>
  <c r="K17" i="310" s="1"/>
  <c r="L14" i="310" a="1"/>
  <c r="L14" i="310" s="1"/>
  <c r="E12" i="314" a="1"/>
  <c r="E12" i="314" s="1"/>
  <c r="F19" i="313" a="1"/>
  <c r="F19" i="313" s="1"/>
  <c r="N15" i="314" a="1"/>
  <c r="N15" i="314" s="1"/>
  <c r="AE15" i="314" s="1"/>
  <c r="D15" i="314"/>
  <c r="M21" i="313" a="1"/>
  <c r="M21" i="313" s="1"/>
  <c r="K22" i="314" a="1"/>
  <c r="K22" i="314" s="1"/>
  <c r="N22" i="314" a="1"/>
  <c r="N22" i="314" s="1"/>
  <c r="AE22" i="314" s="1"/>
  <c r="N12" i="314" a="1"/>
  <c r="N12" i="314" s="1"/>
  <c r="AE12" i="314" s="1"/>
  <c r="D19" i="313"/>
  <c r="E15" i="314" a="1"/>
  <c r="E15" i="314" s="1"/>
  <c r="AA23" i="312"/>
  <c r="D23" i="312"/>
  <c r="L16" i="311" a="1"/>
  <c r="L16" i="311" s="1"/>
  <c r="O19" i="311" a="1"/>
  <c r="O19" i="311" s="1"/>
  <c r="E16" i="311" a="1"/>
  <c r="E16" i="311" s="1"/>
  <c r="E12" i="312" a="1"/>
  <c r="E12" i="312" s="1"/>
  <c r="D12" i="312"/>
  <c r="L12" i="314" a="1"/>
  <c r="L12" i="314" s="1"/>
  <c r="AA18" i="312"/>
  <c r="N18" i="312" a="1"/>
  <c r="N18" i="312" s="1"/>
  <c r="AE18" i="312" s="1"/>
  <c r="F12" i="312" a="1"/>
  <c r="F12" i="312" s="1"/>
  <c r="N16" i="311" a="1"/>
  <c r="N16" i="311" s="1"/>
  <c r="AE16" i="311" s="1"/>
  <c r="M22" i="312" a="1"/>
  <c r="M22" i="312" s="1"/>
  <c r="K22" i="312" a="1"/>
  <c r="K22" i="312" s="1"/>
  <c r="G13" i="316" a="1"/>
  <c r="G13" i="316" s="1"/>
  <c r="L13" i="315" a="1"/>
  <c r="L13" i="315" s="1"/>
  <c r="F13" i="316" a="1"/>
  <c r="F13" i="316" s="1"/>
  <c r="L11" i="316" a="1"/>
  <c r="L11" i="316" s="1"/>
  <c r="K13" i="315" a="1"/>
  <c r="K13" i="315" s="1"/>
  <c r="D13" i="316"/>
  <c r="N12" i="315" a="1"/>
  <c r="N12" i="315" s="1"/>
  <c r="AE12" i="315" s="1"/>
  <c r="F12" i="315" a="1"/>
  <c r="F12" i="315" s="1"/>
  <c r="E13" i="315" a="1"/>
  <c r="E13" i="315" s="1"/>
  <c r="O18" i="326" a="1"/>
  <c r="O18" i="326" s="1"/>
  <c r="L20" i="325" a="1"/>
  <c r="L20" i="325" s="1"/>
  <c r="K22" i="324" a="1"/>
  <c r="K22" i="324" s="1"/>
  <c r="F18" i="326" a="1"/>
  <c r="F18" i="326" s="1"/>
  <c r="D14" i="324"/>
  <c r="F22" i="325" a="1"/>
  <c r="F22" i="325" s="1"/>
  <c r="O21" i="324" a="1"/>
  <c r="O21" i="324" s="1"/>
  <c r="G14" i="324" a="1"/>
  <c r="G14" i="324" s="1"/>
  <c r="G18" i="324" a="1"/>
  <c r="G18" i="324" s="1"/>
  <c r="AA15" i="322"/>
  <c r="F11" i="324" a="1"/>
  <c r="F11" i="324" s="1"/>
  <c r="N15" i="322" a="1"/>
  <c r="N15" i="322" s="1"/>
  <c r="AE15" i="322" s="1"/>
  <c r="E14" i="324" a="1"/>
  <c r="E14" i="324" s="1"/>
  <c r="M15" i="322" a="1"/>
  <c r="M15" i="322" s="1"/>
  <c r="L21" i="321" a="1"/>
  <c r="L21" i="321" s="1"/>
  <c r="O18" i="339" a="1"/>
  <c r="O18" i="339" s="1"/>
  <c r="L14" i="330" a="1"/>
  <c r="L14" i="330" s="1"/>
  <c r="AA16" i="319"/>
  <c r="M16" i="319" a="1"/>
  <c r="M16" i="319" s="1"/>
  <c r="D16" i="319"/>
  <c r="L16" i="319" a="1"/>
  <c r="L16" i="319" s="1"/>
  <c r="E16" i="319" a="1"/>
  <c r="E16" i="319" s="1"/>
  <c r="K16" i="319" a="1"/>
  <c r="K16" i="319" s="1"/>
  <c r="G16" i="319" a="1"/>
  <c r="G16" i="319" s="1"/>
  <c r="G14" i="323" a="1"/>
  <c r="G14" i="323" s="1"/>
  <c r="F14" i="323" a="1"/>
  <c r="F14" i="323" s="1"/>
  <c r="D14" i="323"/>
  <c r="O11" i="327" a="1"/>
  <c r="O11" i="327" s="1"/>
  <c r="G11" i="327" a="1"/>
  <c r="G11" i="327" s="1"/>
  <c r="M17" i="332" a="1"/>
  <c r="M17" i="332" s="1"/>
  <c r="O17" i="332" a="1"/>
  <c r="O17" i="332" s="1"/>
  <c r="L17" i="332" a="1"/>
  <c r="L17" i="332" s="1"/>
  <c r="K17" i="332" a="1"/>
  <c r="K17" i="332" s="1"/>
  <c r="AA11" i="316"/>
  <c r="F11" i="316" a="1"/>
  <c r="F11" i="316" s="1"/>
  <c r="M11" i="316" a="1"/>
  <c r="M11" i="316" s="1"/>
  <c r="F14" i="320" a="1"/>
  <c r="F14" i="320" s="1"/>
  <c r="N14" i="320" a="1"/>
  <c r="N14" i="320" s="1"/>
  <c r="AE14" i="320" s="1"/>
  <c r="L14" i="320" a="1"/>
  <c r="L14" i="320" s="1"/>
  <c r="D14" i="320"/>
  <c r="G14" i="320" a="1"/>
  <c r="G14" i="320" s="1"/>
  <c r="K14" i="320" a="1"/>
  <c r="K14" i="320" s="1"/>
  <c r="M14" i="320" a="1"/>
  <c r="M14" i="320" s="1"/>
  <c r="E11" i="341" a="1"/>
  <c r="E11" i="341" s="1"/>
  <c r="G11" i="341" a="1"/>
  <c r="G11" i="341" s="1"/>
  <c r="F11" i="341" a="1"/>
  <c r="F11" i="341" s="1"/>
  <c r="AA13" i="320"/>
  <c r="L13" i="320" a="1"/>
  <c r="L13" i="320" s="1"/>
  <c r="M13" i="320" a="1"/>
  <c r="M13" i="320" s="1"/>
  <c r="G13" i="320" a="1"/>
  <c r="G13" i="320" s="1"/>
  <c r="O13" i="320" a="1"/>
  <c r="O13" i="320" s="1"/>
  <c r="N13" i="320" a="1"/>
  <c r="N13" i="320" s="1"/>
  <c r="AE13" i="320" s="1"/>
  <c r="D13" i="320"/>
  <c r="E13" i="322" a="1"/>
  <c r="E13" i="322" s="1"/>
  <c r="M13" i="322" a="1"/>
  <c r="M13" i="322" s="1"/>
  <c r="F13" i="322" a="1"/>
  <c r="F13" i="322" s="1"/>
  <c r="O13" i="322" a="1"/>
  <c r="O13" i="322" s="1"/>
  <c r="E15" i="344" a="1"/>
  <c r="E15" i="344" s="1"/>
  <c r="F15" i="344" a="1"/>
  <c r="F15" i="344" s="1"/>
  <c r="K15" i="344" a="1"/>
  <c r="K15" i="344" s="1"/>
  <c r="O15" i="344" a="1"/>
  <c r="O15" i="344" s="1"/>
  <c r="L17" i="334" a="1"/>
  <c r="L17" i="334" s="1"/>
  <c r="M17" i="334" a="1"/>
  <c r="M17" i="334" s="1"/>
  <c r="F17" i="334" a="1"/>
  <c r="F17" i="334" s="1"/>
  <c r="E12" i="343" a="1"/>
  <c r="E12" i="343" s="1"/>
  <c r="D12" i="343"/>
  <c r="AA12" i="343"/>
  <c r="M19" i="326" a="1"/>
  <c r="M19" i="326" s="1"/>
  <c r="F19" i="326" a="1"/>
  <c r="F19" i="326" s="1"/>
  <c r="L19" i="326" a="1"/>
  <c r="L19" i="326" s="1"/>
  <c r="M12" i="333" a="1"/>
  <c r="M12" i="333" s="1"/>
  <c r="L12" i="333" a="1"/>
  <c r="L12" i="333" s="1"/>
  <c r="D12" i="333"/>
  <c r="G17" i="335" a="1"/>
  <c r="G17" i="335" s="1"/>
  <c r="D17" i="335"/>
  <c r="O17" i="335" a="1"/>
  <c r="O17" i="335" s="1"/>
  <c r="M21" i="339" a="1"/>
  <c r="M21" i="339" s="1"/>
  <c r="O21" i="339" a="1"/>
  <c r="O21" i="339" s="1"/>
  <c r="D14" i="334"/>
  <c r="L14" i="334" a="1"/>
  <c r="L14" i="334" s="1"/>
  <c r="M14" i="334" a="1"/>
  <c r="M14" i="334" s="1"/>
  <c r="O14" i="334" a="1"/>
  <c r="O14" i="334" s="1"/>
  <c r="F20" i="338" a="1"/>
  <c r="F20" i="338" s="1"/>
  <c r="AA20" i="338"/>
  <c r="K20" i="338" a="1"/>
  <c r="K20" i="338" s="1"/>
  <c r="L21" i="341" a="1"/>
  <c r="L21" i="341" s="1"/>
  <c r="K21" i="341" a="1"/>
  <c r="K21" i="341" s="1"/>
  <c r="O21" i="341" a="1"/>
  <c r="O21" i="341" s="1"/>
  <c r="N21" i="341" a="1"/>
  <c r="N21" i="341" s="1"/>
  <c r="AE21" i="341" s="1"/>
  <c r="D21" i="341"/>
  <c r="F21" i="341" a="1"/>
  <c r="F21" i="341" s="1"/>
  <c r="F17" i="336" a="1"/>
  <c r="F17" i="336" s="1"/>
  <c r="G17" i="336" a="1"/>
  <c r="G17" i="336" s="1"/>
  <c r="AA12" i="342"/>
  <c r="F12" i="342" a="1"/>
  <c r="F12" i="342" s="1"/>
  <c r="N10" i="346" a="1"/>
  <c r="N10" i="346" s="1"/>
  <c r="AE10" i="346" s="1"/>
  <c r="D10" i="346"/>
  <c r="D22" i="341"/>
  <c r="AA22" i="341"/>
  <c r="E22" i="341" a="1"/>
  <c r="E22" i="341" s="1"/>
  <c r="L22" i="341" a="1"/>
  <c r="L22" i="341" s="1"/>
  <c r="D22" i="344"/>
  <c r="AA22" i="344"/>
  <c r="M22" i="344" a="1"/>
  <c r="M22" i="344" s="1"/>
  <c r="AA18" i="324"/>
  <c r="F18" i="324" a="1"/>
  <c r="F18" i="324" s="1"/>
  <c r="N18" i="324" a="1"/>
  <c r="N18" i="324" s="1"/>
  <c r="AE18" i="324" s="1"/>
  <c r="M18" i="324" a="1"/>
  <c r="M18" i="324" s="1"/>
  <c r="K21" i="321" a="1"/>
  <c r="K21" i="321" s="1"/>
  <c r="AA21" i="321"/>
  <c r="E21" i="321" a="1"/>
  <c r="E21" i="321" s="1"/>
  <c r="G21" i="321" a="1"/>
  <c r="G21" i="321" s="1"/>
  <c r="D21" i="321"/>
  <c r="AA13" i="308"/>
  <c r="N13" i="308" a="1"/>
  <c r="N13" i="308" s="1"/>
  <c r="AE13" i="308" s="1"/>
  <c r="M13" i="308" a="1"/>
  <c r="M13" i="308" s="1"/>
  <c r="D13" i="309"/>
  <c r="G13" i="310" a="1"/>
  <c r="G13" i="310" s="1"/>
  <c r="O13" i="310" a="1"/>
  <c r="O13" i="310" s="1"/>
  <c r="O10" i="309" a="1"/>
  <c r="O10" i="309" s="1"/>
  <c r="K13" i="309" a="1"/>
  <c r="K13" i="309" s="1"/>
  <c r="E10" i="309" a="1"/>
  <c r="E10" i="309" s="1"/>
  <c r="D14" i="310"/>
  <c r="K10" i="309" a="1"/>
  <c r="K10" i="309" s="1"/>
  <c r="L17" i="310" a="1"/>
  <c r="L17" i="310" s="1"/>
  <c r="N17" i="310" a="1"/>
  <c r="N17" i="310" s="1"/>
  <c r="AE17" i="310" s="1"/>
  <c r="L10" i="309" a="1"/>
  <c r="L10" i="309" s="1"/>
  <c r="E14" i="310" a="1"/>
  <c r="E14" i="310" s="1"/>
  <c r="L13" i="310" a="1"/>
  <c r="L13" i="310" s="1"/>
  <c r="G17" i="310" a="1"/>
  <c r="G17" i="310" s="1"/>
  <c r="AA15" i="314"/>
  <c r="M15" i="314" a="1"/>
  <c r="M15" i="314" s="1"/>
  <c r="N21" i="313" a="1"/>
  <c r="N21" i="313" s="1"/>
  <c r="AE21" i="313" s="1"/>
  <c r="L22" i="314" a="1"/>
  <c r="L22" i="314" s="1"/>
  <c r="K12" i="314" a="1"/>
  <c r="K12" i="314" s="1"/>
  <c r="O12" i="314" a="1"/>
  <c r="O12" i="314" s="1"/>
  <c r="E21" i="313" a="1"/>
  <c r="E21" i="313" s="1"/>
  <c r="M19" i="313" a="1"/>
  <c r="M19" i="313" s="1"/>
  <c r="K23" i="312" a="1"/>
  <c r="K23" i="312" s="1"/>
  <c r="M23" i="312" a="1"/>
  <c r="M23" i="312" s="1"/>
  <c r="D16" i="311"/>
  <c r="AA22" i="312"/>
  <c r="AA19" i="311"/>
  <c r="O12" i="312" a="1"/>
  <c r="O12" i="312" s="1"/>
  <c r="M12" i="312" a="1"/>
  <c r="M12" i="312" s="1"/>
  <c r="F15" i="314" a="1"/>
  <c r="F15" i="314" s="1"/>
  <c r="G15" i="314" a="1"/>
  <c r="G15" i="314" s="1"/>
  <c r="G18" i="312" a="1"/>
  <c r="G18" i="312" s="1"/>
  <c r="D22" i="312"/>
  <c r="D19" i="311"/>
  <c r="G19" i="313" a="1"/>
  <c r="G19" i="313" s="1"/>
  <c r="D12" i="315"/>
  <c r="E11" i="316" a="1"/>
  <c r="E11" i="316" s="1"/>
  <c r="K12" i="315" a="1"/>
  <c r="K12" i="315" s="1"/>
  <c r="AA12" i="315"/>
  <c r="K11" i="316" a="1"/>
  <c r="K11" i="316" s="1"/>
  <c r="AA13" i="315"/>
  <c r="K13" i="316" a="1"/>
  <c r="K13" i="316" s="1"/>
  <c r="G12" i="315" a="1"/>
  <c r="G12" i="315" s="1"/>
  <c r="K18" i="326" a="1"/>
  <c r="K18" i="326" s="1"/>
  <c r="D20" i="325"/>
  <c r="D13" i="325"/>
  <c r="L22" i="324" a="1"/>
  <c r="L22" i="324" s="1"/>
  <c r="N13" i="325" a="1"/>
  <c r="N13" i="325" s="1"/>
  <c r="AE13" i="325" s="1"/>
  <c r="K19" i="324" a="1"/>
  <c r="K19" i="324" s="1"/>
  <c r="L18" i="324" a="1"/>
  <c r="L18" i="324" s="1"/>
  <c r="O23" i="323" a="1"/>
  <c r="O23" i="323" s="1"/>
  <c r="E22" i="324" a="1"/>
  <c r="E22" i="324" s="1"/>
  <c r="K20" i="325" a="1"/>
  <c r="K20" i="325" s="1"/>
  <c r="M14" i="323" a="1"/>
  <c r="M14" i="323" s="1"/>
  <c r="F15" i="322" a="1"/>
  <c r="F15" i="322" s="1"/>
  <c r="E15" i="322" a="1"/>
  <c r="E15" i="322" s="1"/>
  <c r="D15" i="322"/>
  <c r="K14" i="322" a="1"/>
  <c r="K14" i="322" s="1"/>
  <c r="M21" i="321" a="1"/>
  <c r="M21" i="321" s="1"/>
  <c r="K13" i="320" a="1"/>
  <c r="K13" i="320" s="1"/>
  <c r="L14" i="319" a="1"/>
  <c r="L14" i="319" s="1"/>
  <c r="G10" i="318" a="1"/>
  <c r="G10" i="318" s="1"/>
  <c r="E13" i="320" a="1"/>
  <c r="E13" i="320" s="1"/>
  <c r="O14" i="320" a="1"/>
  <c r="O14" i="320" s="1"/>
  <c r="M10" i="320" a="1"/>
  <c r="M10" i="320" s="1"/>
  <c r="D13" i="317"/>
  <c r="N16" i="319" a="1"/>
  <c r="N16" i="319" s="1"/>
  <c r="AE16" i="319" s="1"/>
  <c r="F16" i="319" a="1"/>
  <c r="F16" i="319" s="1"/>
  <c r="L18" i="345" a="1"/>
  <c r="L18" i="345" s="1"/>
  <c r="O16" i="343" a="1"/>
  <c r="O16" i="343" s="1"/>
  <c r="AA16" i="334"/>
  <c r="D22" i="331"/>
  <c r="F11" i="318" a="1"/>
  <c r="F11" i="318" s="1"/>
  <c r="AA11" i="318"/>
  <c r="K11" i="318" a="1"/>
  <c r="K11" i="318" s="1"/>
  <c r="M11" i="318" a="1"/>
  <c r="M11" i="318" s="1"/>
  <c r="O11" i="318" a="1"/>
  <c r="O11" i="318" s="1"/>
  <c r="D11" i="318"/>
  <c r="G11" i="318" a="1"/>
  <c r="G11" i="318" s="1"/>
  <c r="N11" i="318" a="1"/>
  <c r="N11" i="318" s="1"/>
  <c r="AE11" i="318" s="1"/>
  <c r="L11" i="318" a="1"/>
  <c r="L11" i="318" s="1"/>
  <c r="M22" i="324" a="1"/>
  <c r="M22" i="324" s="1"/>
  <c r="O22" i="324" a="1"/>
  <c r="O22" i="324" s="1"/>
  <c r="K17" i="328" a="1"/>
  <c r="K17" i="328" s="1"/>
  <c r="N17" i="328" a="1"/>
  <c r="N17" i="328" s="1"/>
  <c r="AE17" i="328" s="1"/>
  <c r="G17" i="328" a="1"/>
  <c r="G17" i="328" s="1"/>
  <c r="G10" i="340" a="1"/>
  <c r="G10" i="340" s="1"/>
  <c r="F10" i="340" a="1"/>
  <c r="F10" i="340" s="1"/>
  <c r="K10" i="340" a="1"/>
  <c r="K10" i="340" s="1"/>
  <c r="N10" i="340" a="1"/>
  <c r="N10" i="340" s="1"/>
  <c r="AE10" i="340" s="1"/>
  <c r="O10" i="317" a="1"/>
  <c r="O10" i="317" s="1"/>
  <c r="M10" i="317" a="1"/>
  <c r="M10" i="317" s="1"/>
  <c r="D10" i="317"/>
  <c r="F10" i="317" a="1"/>
  <c r="F10" i="317" s="1"/>
  <c r="AA10" i="317"/>
  <c r="G10" i="317" a="1"/>
  <c r="G10" i="317" s="1"/>
  <c r="O23" i="317" a="1"/>
  <c r="O23" i="317" s="1"/>
  <c r="AA23" i="317"/>
  <c r="F22" i="321" a="1"/>
  <c r="F22" i="321" s="1"/>
  <c r="K22" i="321" a="1"/>
  <c r="K22" i="321" s="1"/>
  <c r="O22" i="321" a="1"/>
  <c r="O22" i="321" s="1"/>
  <c r="E19" i="324" a="1"/>
  <c r="E19" i="324" s="1"/>
  <c r="L19" i="324" a="1"/>
  <c r="L19" i="324" s="1"/>
  <c r="M19" i="324" a="1"/>
  <c r="M19" i="324" s="1"/>
  <c r="AA19" i="324"/>
  <c r="F19" i="318" a="1"/>
  <c r="F19" i="318" s="1"/>
  <c r="E19" i="318" a="1"/>
  <c r="E19" i="318" s="1"/>
  <c r="M19" i="318" a="1"/>
  <c r="M19" i="318" s="1"/>
  <c r="L19" i="318" a="1"/>
  <c r="L19" i="318" s="1"/>
  <c r="AA19" i="318"/>
  <c r="K19" i="318" a="1"/>
  <c r="K19" i="318" s="1"/>
  <c r="N19" i="318" a="1"/>
  <c r="N19" i="318" s="1"/>
  <c r="AE19" i="318" s="1"/>
  <c r="O19" i="318" a="1"/>
  <c r="O19" i="318" s="1"/>
  <c r="G19" i="318" a="1"/>
  <c r="G19" i="318" s="1"/>
  <c r="N14" i="324" a="1"/>
  <c r="N14" i="324" s="1"/>
  <c r="AE14" i="324" s="1"/>
  <c r="F14" i="324" a="1"/>
  <c r="F14" i="324" s="1"/>
  <c r="AA14" i="324"/>
  <c r="O14" i="324" a="1"/>
  <c r="O14" i="324" s="1"/>
  <c r="K14" i="324" a="1"/>
  <c r="K14" i="324" s="1"/>
  <c r="G18" i="326" a="1"/>
  <c r="G18" i="326" s="1"/>
  <c r="L18" i="326" a="1"/>
  <c r="L18" i="326" s="1"/>
  <c r="M18" i="326" a="1"/>
  <c r="M18" i="326" s="1"/>
  <c r="M18" i="335" a="1"/>
  <c r="M18" i="335" s="1"/>
  <c r="E18" i="335" a="1"/>
  <c r="E18" i="335" s="1"/>
  <c r="G18" i="335" a="1"/>
  <c r="G18" i="335" s="1"/>
  <c r="K11" i="324" a="1"/>
  <c r="K11" i="324" s="1"/>
  <c r="O11" i="324" a="1"/>
  <c r="O11" i="324" s="1"/>
  <c r="M11" i="324" a="1"/>
  <c r="M11" i="324" s="1"/>
  <c r="AA11" i="324"/>
  <c r="G15" i="327" a="1"/>
  <c r="G15" i="327" s="1"/>
  <c r="M15" i="327" a="1"/>
  <c r="M15" i="327" s="1"/>
  <c r="F15" i="331" a="1"/>
  <c r="F15" i="331" s="1"/>
  <c r="E15" i="331" a="1"/>
  <c r="E15" i="331" s="1"/>
  <c r="N23" i="333" a="1"/>
  <c r="N23" i="333" s="1"/>
  <c r="AE23" i="333" s="1"/>
  <c r="L23" i="333" a="1"/>
  <c r="L23" i="333" s="1"/>
  <c r="N21" i="337" a="1"/>
  <c r="N21" i="337" s="1"/>
  <c r="AE21" i="337" s="1"/>
  <c r="L21" i="337" a="1"/>
  <c r="L21" i="337" s="1"/>
  <c r="O17" i="327" a="1"/>
  <c r="O17" i="327" s="1"/>
  <c r="M17" i="327" a="1"/>
  <c r="M17" i="327" s="1"/>
  <c r="G13" i="337" a="1"/>
  <c r="G13" i="337" s="1"/>
  <c r="D13" i="337"/>
  <c r="AA17" i="337"/>
  <c r="G17" i="337" a="1"/>
  <c r="G17" i="337" s="1"/>
  <c r="K17" i="337" a="1"/>
  <c r="K17" i="337" s="1"/>
  <c r="F19" i="343" a="1"/>
  <c r="F19" i="343" s="1"/>
  <c r="O19" i="343" a="1"/>
  <c r="O19" i="343" s="1"/>
  <c r="G19" i="343" a="1"/>
  <c r="G19" i="343" s="1"/>
  <c r="L19" i="343" a="1"/>
  <c r="L19" i="343" s="1"/>
  <c r="G18" i="337" a="1"/>
  <c r="G18" i="337" s="1"/>
  <c r="O18" i="337" a="1"/>
  <c r="O18" i="337" s="1"/>
  <c r="G18" i="344" a="1"/>
  <c r="G18" i="344" s="1"/>
  <c r="D18" i="344"/>
  <c r="K18" i="344" a="1"/>
  <c r="K18" i="344" s="1"/>
  <c r="E19" i="336" a="1"/>
  <c r="E19" i="336" s="1"/>
  <c r="L19" i="336" a="1"/>
  <c r="L19" i="336" s="1"/>
  <c r="N19" i="336" a="1"/>
  <c r="N19" i="336" s="1"/>
  <c r="AE19" i="336" s="1"/>
  <c r="K19" i="340" a="1"/>
  <c r="K19" i="340" s="1"/>
  <c r="M19" i="340" a="1"/>
  <c r="M19" i="340" s="1"/>
  <c r="G19" i="340" a="1"/>
  <c r="G19" i="340" s="1"/>
  <c r="AA19" i="340"/>
  <c r="N23" i="343" a="1"/>
  <c r="N23" i="343" s="1"/>
  <c r="AE23" i="343" s="1"/>
  <c r="D23" i="343"/>
  <c r="K15" i="339" a="1"/>
  <c r="K15" i="339" s="1"/>
  <c r="G15" i="339" a="1"/>
  <c r="G15" i="339" s="1"/>
  <c r="O15" i="339" a="1"/>
  <c r="O15" i="339" s="1"/>
  <c r="AA15" i="339"/>
  <c r="N15" i="339" a="1"/>
  <c r="N15" i="339" s="1"/>
  <c r="AE15" i="339" s="1"/>
  <c r="L15" i="339" a="1"/>
  <c r="L15" i="339" s="1"/>
  <c r="F15" i="339" a="1"/>
  <c r="F15" i="339" s="1"/>
  <c r="E15" i="339" a="1"/>
  <c r="E15" i="339" s="1"/>
  <c r="M15" i="339" a="1"/>
  <c r="M15" i="339" s="1"/>
  <c r="O13" i="315" a="1"/>
  <c r="O13" i="315" s="1"/>
  <c r="F13" i="315" a="1"/>
  <c r="F13" i="315" s="1"/>
  <c r="K21" i="324" a="1"/>
  <c r="K21" i="324" s="1"/>
  <c r="F21" i="324" a="1"/>
  <c r="F21" i="324" s="1"/>
  <c r="AA21" i="324"/>
  <c r="O13" i="308" a="1"/>
  <c r="O13" i="308" s="1"/>
  <c r="D13" i="308"/>
  <c r="L13" i="308" a="1"/>
  <c r="L13" i="308" s="1"/>
  <c r="F13" i="308" a="1"/>
  <c r="F13" i="308" s="1"/>
  <c r="K20" i="310" a="1"/>
  <c r="K20" i="310" s="1"/>
  <c r="G20" i="310" a="1"/>
  <c r="G20" i="310" s="1"/>
  <c r="G14" i="310" a="1"/>
  <c r="G14" i="310" s="1"/>
  <c r="F10" i="309" a="1"/>
  <c r="F10" i="309" s="1"/>
  <c r="O14" i="310" a="1"/>
  <c r="O14" i="310" s="1"/>
  <c r="N13" i="309" a="1"/>
  <c r="N13" i="309" s="1"/>
  <c r="AE13" i="309" s="1"/>
  <c r="AA17" i="310"/>
  <c r="D17" i="310"/>
  <c r="D10" i="309"/>
  <c r="G13" i="309" a="1"/>
  <c r="G13" i="309" s="1"/>
  <c r="K13" i="310" a="1"/>
  <c r="K13" i="310" s="1"/>
  <c r="AA22" i="314"/>
  <c r="K15" i="314" a="1"/>
  <c r="K15" i="314" s="1"/>
  <c r="K21" i="313" a="1"/>
  <c r="K21" i="313" s="1"/>
  <c r="D22" i="314"/>
  <c r="D12" i="314"/>
  <c r="AA12" i="314"/>
  <c r="K19" i="313" a="1"/>
  <c r="K19" i="313" s="1"/>
  <c r="N19" i="313" a="1"/>
  <c r="N19" i="313" s="1"/>
  <c r="AE19" i="313" s="1"/>
  <c r="E22" i="312" a="1"/>
  <c r="E22" i="312" s="1"/>
  <c r="M16" i="311" a="1"/>
  <c r="M16" i="311" s="1"/>
  <c r="L19" i="311" a="1"/>
  <c r="L19" i="311" s="1"/>
  <c r="AA12" i="312"/>
  <c r="N12" i="312" a="1"/>
  <c r="N12" i="312" s="1"/>
  <c r="AE12" i="312" s="1"/>
  <c r="K18" i="312" a="1"/>
  <c r="K18" i="312" s="1"/>
  <c r="O22" i="312" a="1"/>
  <c r="O22" i="312" s="1"/>
  <c r="AA13" i="316"/>
  <c r="M13" i="315" a="1"/>
  <c r="M13" i="315" s="1"/>
  <c r="O11" i="316" a="1"/>
  <c r="O11" i="316" s="1"/>
  <c r="F18" i="312" a="1"/>
  <c r="F18" i="312" s="1"/>
  <c r="K20" i="326" a="1"/>
  <c r="K20" i="326" s="1"/>
  <c r="AA20" i="326"/>
  <c r="O20" i="326" a="1"/>
  <c r="O20" i="326" s="1"/>
  <c r="D18" i="326"/>
  <c r="D19" i="326"/>
  <c r="O19" i="324" a="1"/>
  <c r="O19" i="324" s="1"/>
  <c r="L22" i="325" a="1"/>
  <c r="L22" i="325" s="1"/>
  <c r="AA23" i="323"/>
  <c r="N21" i="324" a="1"/>
  <c r="N21" i="324" s="1"/>
  <c r="AE21" i="324" s="1"/>
  <c r="K18" i="324" a="1"/>
  <c r="K18" i="324" s="1"/>
  <c r="E21" i="324" a="1"/>
  <c r="E21" i="324" s="1"/>
  <c r="K19" i="326" a="1"/>
  <c r="K19" i="326" s="1"/>
  <c r="O14" i="323" a="1"/>
  <c r="O14" i="323" s="1"/>
  <c r="D11" i="324"/>
  <c r="E11" i="321" a="1"/>
  <c r="E11" i="321" s="1"/>
  <c r="N21" i="321" a="1"/>
  <c r="N21" i="321" s="1"/>
  <c r="AE21" i="321" s="1"/>
  <c r="L23" i="317" a="1"/>
  <c r="L23" i="317" s="1"/>
  <c r="N14" i="319" a="1"/>
  <c r="N14" i="319" s="1"/>
  <c r="AE14" i="319" s="1"/>
  <c r="O16" i="319" a="1"/>
  <c r="O16" i="319" s="1"/>
  <c r="F13" i="320" a="1"/>
  <c r="F13" i="320" s="1"/>
  <c r="K14" i="319" a="1"/>
  <c r="K14" i="319" s="1"/>
  <c r="F13" i="317" a="1"/>
  <c r="F13" i="317" s="1"/>
  <c r="G11" i="321" a="1"/>
  <c r="G11" i="321" s="1"/>
  <c r="K19" i="343" a="1"/>
  <c r="K19" i="343" s="1"/>
  <c r="N22" i="344" a="1"/>
  <c r="N22" i="344" s="1"/>
  <c r="AE22" i="344" s="1"/>
  <c r="K19" i="338" a="1"/>
  <c r="K19" i="338" s="1"/>
  <c r="AA19" i="335"/>
  <c r="D19" i="335"/>
  <c r="F19" i="328" a="1"/>
  <c r="F19" i="328" s="1"/>
  <c r="E19" i="328" a="1"/>
  <c r="E19" i="328" s="1"/>
  <c r="D16" i="327"/>
  <c r="N17" i="330" a="1"/>
  <c r="N17" i="330" s="1"/>
  <c r="AE17" i="330" s="1"/>
  <c r="L14" i="329" a="1"/>
  <c r="L14" i="329" s="1"/>
  <c r="F17" i="323" a="1"/>
  <c r="F17" i="323" s="1"/>
  <c r="G19" i="335" a="1"/>
  <c r="G19" i="335" s="1"/>
  <c r="L19" i="335" a="1"/>
  <c r="L19" i="335" s="1"/>
  <c r="L17" i="330" a="1"/>
  <c r="L17" i="330" s="1"/>
  <c r="K17" i="330" a="1"/>
  <c r="K17" i="330" s="1"/>
  <c r="E17" i="330" a="1"/>
  <c r="E17" i="330" s="1"/>
  <c r="N16" i="327" a="1"/>
  <c r="N16" i="327" s="1"/>
  <c r="AE16" i="327" s="1"/>
  <c r="F16" i="330" a="1"/>
  <c r="F16" i="330" s="1"/>
  <c r="L19" i="328" a="1"/>
  <c r="L19" i="328" s="1"/>
  <c r="D19" i="328"/>
  <c r="G16" i="327" a="1"/>
  <c r="G16" i="327" s="1"/>
  <c r="L16" i="327" a="1"/>
  <c r="L16" i="327" s="1"/>
  <c r="G19" i="328" a="1"/>
  <c r="G19" i="328" s="1"/>
  <c r="E16" i="330" a="1"/>
  <c r="E16" i="330" s="1"/>
  <c r="D17" i="330"/>
  <c r="M17" i="330" a="1"/>
  <c r="M17" i="330" s="1"/>
  <c r="K19" i="328" a="1"/>
  <c r="K19" i="328" s="1"/>
  <c r="K15" i="312" a="1"/>
  <c r="K15" i="312" s="1"/>
  <c r="AA15" i="312"/>
  <c r="L15" i="312" a="1"/>
  <c r="L15" i="312" s="1"/>
  <c r="D15" i="312"/>
  <c r="G23" i="310" a="1"/>
  <c r="G23" i="310" s="1"/>
  <c r="M23" i="310" a="1"/>
  <c r="M23" i="310" s="1"/>
  <c r="O23" i="310" a="1"/>
  <c r="O23" i="310" s="1"/>
  <c r="D23" i="310"/>
  <c r="G16" i="308" a="1"/>
  <c r="G16" i="308" s="1"/>
  <c r="O16" i="308" a="1"/>
  <c r="O16" i="308" s="1"/>
  <c r="AA16" i="308"/>
  <c r="D16" i="308"/>
  <c r="L16" i="308" a="1"/>
  <c r="L16" i="308" s="1"/>
  <c r="E16" i="308" a="1"/>
  <c r="E16" i="308" s="1"/>
  <c r="E18" i="316" a="1"/>
  <c r="E18" i="316" s="1"/>
  <c r="F18" i="316" a="1"/>
  <c r="F18" i="316" s="1"/>
  <c r="N16" i="308" a="1"/>
  <c r="N16" i="308" s="1"/>
  <c r="AE16" i="308" s="1"/>
  <c r="AA23" i="310"/>
  <c r="M19" i="314" a="1"/>
  <c r="M19" i="314" s="1"/>
  <c r="E10" i="344" a="1"/>
  <c r="E10" i="344" s="1"/>
  <c r="O10" i="344" a="1"/>
  <c r="O10" i="344" s="1"/>
  <c r="L10" i="344" a="1"/>
  <c r="L10" i="344" s="1"/>
  <c r="D10" i="344"/>
  <c r="N17" i="325" a="1"/>
  <c r="N17" i="325" s="1"/>
  <c r="AE17" i="325" s="1"/>
  <c r="O17" i="325" a="1"/>
  <c r="O17" i="325" s="1"/>
  <c r="K17" i="325" a="1"/>
  <c r="K17" i="325" s="1"/>
  <c r="G17" i="325" a="1"/>
  <c r="G17" i="325" s="1"/>
  <c r="L17" i="325" a="1"/>
  <c r="L17" i="325" s="1"/>
  <c r="E17" i="325" a="1"/>
  <c r="E17" i="325" s="1"/>
  <c r="F17" i="325" a="1"/>
  <c r="F17" i="325" s="1"/>
  <c r="M17" i="325" a="1"/>
  <c r="M17" i="325" s="1"/>
  <c r="D17" i="325"/>
  <c r="L19" i="315" a="1"/>
  <c r="L19" i="315" s="1"/>
  <c r="K19" i="315" a="1"/>
  <c r="K19" i="315" s="1"/>
  <c r="K21" i="310" a="1"/>
  <c r="K21" i="310" s="1"/>
  <c r="AA21" i="310"/>
  <c r="L21" i="310" a="1"/>
  <c r="L21" i="310" s="1"/>
  <c r="AA17" i="308"/>
  <c r="N17" i="308" a="1"/>
  <c r="N17" i="308" s="1"/>
  <c r="AE17" i="308" s="1"/>
  <c r="O17" i="308" a="1"/>
  <c r="O17" i="308" s="1"/>
  <c r="K17" i="308" a="1"/>
  <c r="K17" i="308" s="1"/>
  <c r="L17" i="308" a="1"/>
  <c r="L17" i="308" s="1"/>
  <c r="F17" i="308" a="1"/>
  <c r="F17" i="308" s="1"/>
  <c r="D17" i="308"/>
  <c r="G17" i="308" a="1"/>
  <c r="G17" i="308" s="1"/>
  <c r="K10" i="326" a="1"/>
  <c r="K10" i="326" s="1"/>
  <c r="E10" i="326" a="1"/>
  <c r="E10" i="326" s="1"/>
  <c r="AA19" i="309"/>
  <c r="D19" i="309"/>
  <c r="O19" i="309" a="1"/>
  <c r="O19" i="309" s="1"/>
  <c r="G19" i="309" a="1"/>
  <c r="G19" i="309" s="1"/>
  <c r="N19" i="309" a="1"/>
  <c r="N19" i="309" s="1"/>
  <c r="AE19" i="309" s="1"/>
  <c r="M19" i="309" a="1"/>
  <c r="M19" i="309" s="1"/>
  <c r="E19" i="309" a="1"/>
  <c r="E19" i="309" s="1"/>
  <c r="L19" i="309" a="1"/>
  <c r="L19" i="309" s="1"/>
  <c r="E23" i="313" a="1"/>
  <c r="E23" i="313" s="1"/>
  <c r="O23" i="313" a="1"/>
  <c r="O23" i="313" s="1"/>
  <c r="K23" i="313" a="1"/>
  <c r="K23" i="313" s="1"/>
  <c r="L23" i="313" a="1"/>
  <c r="L23" i="313" s="1"/>
  <c r="M23" i="313" a="1"/>
  <c r="M23" i="313" s="1"/>
  <c r="N23" i="313" a="1"/>
  <c r="N23" i="313" s="1"/>
  <c r="AE23" i="313" s="1"/>
  <c r="D23" i="313"/>
  <c r="O22" i="315" a="1"/>
  <c r="O22" i="315" s="1"/>
  <c r="N22" i="315" a="1"/>
  <c r="N22" i="315" s="1"/>
  <c r="AE22" i="315" s="1"/>
  <c r="AA23" i="309"/>
  <c r="O23" i="309" a="1"/>
  <c r="O23" i="309" s="1"/>
  <c r="F23" i="309" a="1"/>
  <c r="F23" i="309" s="1"/>
  <c r="G23" i="309" a="1"/>
  <c r="G23" i="309" s="1"/>
  <c r="G18" i="310" a="1"/>
  <c r="G18" i="310" s="1"/>
  <c r="E18" i="310" a="1"/>
  <c r="E18" i="310" s="1"/>
  <c r="O18" i="310" a="1"/>
  <c r="O18" i="310" s="1"/>
  <c r="M18" i="310" a="1"/>
  <c r="M18" i="310" s="1"/>
  <c r="K18" i="310" a="1"/>
  <c r="K18" i="310" s="1"/>
  <c r="L18" i="310" a="1"/>
  <c r="L18" i="310" s="1"/>
  <c r="F18" i="310" a="1"/>
  <c r="F18" i="310" s="1"/>
  <c r="D18" i="310"/>
  <c r="O18" i="320" a="1"/>
  <c r="O18" i="320" s="1"/>
  <c r="AA18" i="320"/>
  <c r="D17" i="346"/>
  <c r="G17" i="346" a="1"/>
  <c r="G17" i="346" s="1"/>
  <c r="F11" i="336" a="1"/>
  <c r="F11" i="336" s="1"/>
  <c r="N11" i="336" a="1"/>
  <c r="N11" i="336" s="1"/>
  <c r="AE11" i="336" s="1"/>
  <c r="M21" i="322" a="1"/>
  <c r="M21" i="322" s="1"/>
  <c r="L21" i="322" a="1"/>
  <c r="L21" i="322" s="1"/>
  <c r="AA16" i="316"/>
  <c r="E16" i="316" a="1"/>
  <c r="E16" i="316" s="1"/>
  <c r="G16" i="316" a="1"/>
  <c r="G16" i="316" s="1"/>
  <c r="M16" i="316" a="1"/>
  <c r="M16" i="316" s="1"/>
  <c r="L16" i="316" a="1"/>
  <c r="L16" i="316" s="1"/>
  <c r="N16" i="316" a="1"/>
  <c r="N16" i="316" s="1"/>
  <c r="AE16" i="316" s="1"/>
  <c r="K16" i="316" a="1"/>
  <c r="K16" i="316" s="1"/>
  <c r="F16" i="316" a="1"/>
  <c r="F16" i="316" s="1"/>
  <c r="O16" i="316" a="1"/>
  <c r="O16" i="316" s="1"/>
  <c r="G12" i="313" a="1"/>
  <c r="G12" i="313" s="1"/>
  <c r="D12" i="313"/>
  <c r="M12" i="313" a="1"/>
  <c r="M12" i="313" s="1"/>
  <c r="O12" i="313" a="1"/>
  <c r="O12" i="313" s="1"/>
  <c r="K12" i="313" a="1"/>
  <c r="K12" i="313" s="1"/>
  <c r="F12" i="313" a="1"/>
  <c r="F12" i="313" s="1"/>
  <c r="AA12" i="313"/>
  <c r="O13" i="311" a="1"/>
  <c r="O13" i="311" s="1"/>
  <c r="E13" i="311" a="1"/>
  <c r="E13" i="311" s="1"/>
  <c r="F13" i="311" a="1"/>
  <c r="F13" i="311" s="1"/>
  <c r="N13" i="311" a="1"/>
  <c r="N13" i="311" s="1"/>
  <c r="AE13" i="311" s="1"/>
  <c r="G13" i="311" a="1"/>
  <c r="G13" i="311" s="1"/>
  <c r="L13" i="311" a="1"/>
  <c r="L13" i="311" s="1"/>
  <c r="K13" i="311" a="1"/>
  <c r="K13" i="311" s="1"/>
  <c r="G15" i="309" a="1"/>
  <c r="G15" i="309" s="1"/>
  <c r="E15" i="309" a="1"/>
  <c r="E15" i="309" s="1"/>
  <c r="O15" i="309" a="1"/>
  <c r="O15" i="309" s="1"/>
  <c r="M15" i="309" a="1"/>
  <c r="M15" i="309" s="1"/>
  <c r="L15" i="309" a="1"/>
  <c r="L15" i="309" s="1"/>
  <c r="F15" i="309" a="1"/>
  <c r="F15" i="309" s="1"/>
  <c r="D15" i="309"/>
  <c r="L20" i="308" a="1"/>
  <c r="L20" i="308" s="1"/>
  <c r="D20" i="308"/>
  <c r="M20" i="308" a="1"/>
  <c r="M20" i="308" s="1"/>
  <c r="N20" i="308" a="1"/>
  <c r="N20" i="308" s="1"/>
  <c r="AE20" i="308" s="1"/>
  <c r="F20" i="308" a="1"/>
  <c r="F20" i="308" s="1"/>
  <c r="O20" i="308" a="1"/>
  <c r="O20" i="308" s="1"/>
  <c r="D10" i="308"/>
  <c r="G10" i="308" a="1"/>
  <c r="G10" i="308" s="1"/>
  <c r="F10" i="308" a="1"/>
  <c r="F10" i="308" s="1"/>
  <c r="L10" i="308" a="1"/>
  <c r="L10" i="308" s="1"/>
  <c r="E10" i="308" a="1"/>
  <c r="E10" i="308" s="1"/>
  <c r="O10" i="308" a="1"/>
  <c r="O10" i="308" s="1"/>
  <c r="AA10" i="308"/>
  <c r="K10" i="308" a="1"/>
  <c r="K10" i="308" s="1"/>
  <c r="N10" i="308" a="1"/>
  <c r="N10" i="308" s="1"/>
  <c r="AE10" i="308" s="1"/>
  <c r="E20" i="322" a="1"/>
  <c r="E20" i="322" s="1"/>
  <c r="L20" i="322" a="1"/>
  <c r="L20" i="322" s="1"/>
  <c r="F20" i="322" a="1"/>
  <c r="F20" i="322" s="1"/>
  <c r="G20" i="322" a="1"/>
  <c r="G20" i="322" s="1"/>
  <c r="K20" i="322" a="1"/>
  <c r="K20" i="322" s="1"/>
  <c r="N20" i="322" a="1"/>
  <c r="N20" i="322" s="1"/>
  <c r="AE20" i="322" s="1"/>
  <c r="F12" i="311" a="1"/>
  <c r="F12" i="311" s="1"/>
  <c r="G12" i="311" a="1"/>
  <c r="G12" i="311" s="1"/>
  <c r="O22" i="311" a="1"/>
  <c r="O22" i="311" s="1"/>
  <c r="D22" i="311"/>
  <c r="G22" i="311" a="1"/>
  <c r="G22" i="311" s="1"/>
  <c r="E22" i="311" a="1"/>
  <c r="E22" i="311" s="1"/>
  <c r="E14" i="313" a="1"/>
  <c r="E14" i="313" s="1"/>
  <c r="G14" i="313" a="1"/>
  <c r="G14" i="313" s="1"/>
  <c r="AA14" i="313"/>
  <c r="M14" i="313" a="1"/>
  <c r="M14" i="313" s="1"/>
  <c r="N14" i="313" a="1"/>
  <c r="N14" i="313" s="1"/>
  <c r="AE14" i="313" s="1"/>
  <c r="D14" i="313"/>
  <c r="K14" i="313" a="1"/>
  <c r="K14" i="313" s="1"/>
  <c r="L14" i="313" a="1"/>
  <c r="L14" i="313" s="1"/>
  <c r="AA21" i="314"/>
  <c r="K21" i="314" a="1"/>
  <c r="K21" i="314" s="1"/>
  <c r="N21" i="314" a="1"/>
  <c r="N21" i="314" s="1"/>
  <c r="AE21" i="314" s="1"/>
  <c r="L21" i="314" a="1"/>
  <c r="L21" i="314" s="1"/>
  <c r="E21" i="319" a="1"/>
  <c r="E21" i="319" s="1"/>
  <c r="F21" i="319" a="1"/>
  <c r="F21" i="319" s="1"/>
  <c r="G16" i="313" a="1"/>
  <c r="G16" i="313" s="1"/>
  <c r="N16" i="313" a="1"/>
  <c r="N16" i="313" s="1"/>
  <c r="AE16" i="313" s="1"/>
  <c r="E16" i="313" a="1"/>
  <c r="E16" i="313" s="1"/>
  <c r="K16" i="313" a="1"/>
  <c r="K16" i="313" s="1"/>
  <c r="L16" i="313" a="1"/>
  <c r="L16" i="313" s="1"/>
  <c r="F16" i="313" a="1"/>
  <c r="F16" i="313" s="1"/>
  <c r="M16" i="313" a="1"/>
  <c r="M16" i="313" s="1"/>
  <c r="AA16" i="313"/>
  <c r="E19" i="314" a="1"/>
  <c r="E19" i="314" s="1"/>
  <c r="K19" i="314" a="1"/>
  <c r="K19" i="314" s="1"/>
  <c r="F19" i="314" a="1"/>
  <c r="F19" i="314" s="1"/>
  <c r="L19" i="314" a="1"/>
  <c r="L19" i="314" s="1"/>
  <c r="AA19" i="314"/>
  <c r="N19" i="314" a="1"/>
  <c r="N19" i="314" s="1"/>
  <c r="AE19" i="314" s="1"/>
  <c r="G19" i="314" a="1"/>
  <c r="G19" i="314" s="1"/>
  <c r="O16" i="325" a="1"/>
  <c r="O16" i="325" s="1"/>
  <c r="K16" i="325" a="1"/>
  <c r="K16" i="325" s="1"/>
  <c r="F23" i="310" a="1"/>
  <c r="F23" i="310" s="1"/>
  <c r="G16" i="342" a="1"/>
  <c r="G16" i="342" s="1"/>
  <c r="F11" i="328" a="1"/>
  <c r="F11" i="328" s="1"/>
  <c r="E22" i="319" a="1"/>
  <c r="E22" i="319" s="1"/>
  <c r="G13" i="323" a="1"/>
  <c r="G13" i="323" s="1"/>
  <c r="E13" i="323" a="1"/>
  <c r="E13" i="323" s="1"/>
  <c r="N22" i="319" a="1"/>
  <c r="N22" i="319" s="1"/>
  <c r="AE22" i="319" s="1"/>
  <c r="D12" i="337"/>
  <c r="N12" i="337" a="1"/>
  <c r="N12" i="337" s="1"/>
  <c r="AE12" i="337" s="1"/>
  <c r="G12" i="337" a="1"/>
  <c r="G12" i="337" s="1"/>
  <c r="M13" i="328" a="1"/>
  <c r="M13" i="328" s="1"/>
  <c r="F13" i="328" a="1"/>
  <c r="F13" i="328" s="1"/>
  <c r="AA13" i="319"/>
  <c r="K13" i="319" a="1"/>
  <c r="K13" i="319" s="1"/>
  <c r="E13" i="319" a="1"/>
  <c r="E13" i="319" s="1"/>
  <c r="O13" i="319" a="1"/>
  <c r="O13" i="319" s="1"/>
  <c r="M13" i="319" a="1"/>
  <c r="M13" i="319" s="1"/>
  <c r="G15" i="312" a="1"/>
  <c r="G15" i="312" s="1"/>
  <c r="N15" i="312" a="1"/>
  <c r="N15" i="312" s="1"/>
  <c r="AE15" i="312" s="1"/>
  <c r="M15" i="312" a="1"/>
  <c r="M15" i="312" s="1"/>
  <c r="E15" i="312" a="1"/>
  <c r="E15" i="312" s="1"/>
  <c r="F15" i="312" a="1"/>
  <c r="F15" i="312" s="1"/>
  <c r="AA12" i="316"/>
  <c r="O12" i="316" a="1"/>
  <c r="O12" i="316" s="1"/>
  <c r="L12" i="316" a="1"/>
  <c r="L12" i="316" s="1"/>
  <c r="D12" i="316"/>
  <c r="E12" i="316" a="1"/>
  <c r="E12" i="316" s="1"/>
  <c r="G12" i="316" a="1"/>
  <c r="G12" i="316" s="1"/>
  <c r="AA18" i="316"/>
  <c r="K18" i="316" a="1"/>
  <c r="K18" i="316" s="1"/>
  <c r="O18" i="316" a="1"/>
  <c r="O18" i="316" s="1"/>
  <c r="D18" i="316"/>
  <c r="M18" i="316" a="1"/>
  <c r="M18" i="316" s="1"/>
  <c r="N18" i="316" a="1"/>
  <c r="N18" i="316" s="1"/>
  <c r="AE18" i="316" s="1"/>
  <c r="AA17" i="312"/>
  <c r="E17" i="312" a="1"/>
  <c r="E17" i="312" s="1"/>
  <c r="L17" i="312" a="1"/>
  <c r="L17" i="312" s="1"/>
  <c r="O17" i="312" a="1"/>
  <c r="O17" i="312" s="1"/>
  <c r="G17" i="312" a="1"/>
  <c r="G17" i="312" s="1"/>
  <c r="F17" i="312" a="1"/>
  <c r="F17" i="312" s="1"/>
  <c r="F16" i="308" a="1"/>
  <c r="F16" i="308" s="1"/>
  <c r="M16" i="308" a="1"/>
  <c r="M16" i="308" s="1"/>
  <c r="E23" i="310" a="1"/>
  <c r="E23" i="310" s="1"/>
  <c r="F12" i="316" a="1"/>
  <c r="F12" i="316" s="1"/>
  <c r="D13" i="319"/>
  <c r="G13" i="328" a="1"/>
  <c r="G13" i="328" s="1"/>
  <c r="N21" i="323" a="1"/>
  <c r="N21" i="323" s="1"/>
  <c r="AE21" i="323" s="1"/>
  <c r="M21" i="323" a="1"/>
  <c r="M21" i="323" s="1"/>
  <c r="G17" i="321" a="1"/>
  <c r="G17" i="321" s="1"/>
  <c r="D17" i="321"/>
  <c r="E17" i="321" a="1"/>
  <c r="E17" i="321" s="1"/>
  <c r="L17" i="321" a="1"/>
  <c r="L17" i="321" s="1"/>
  <c r="M17" i="321" a="1"/>
  <c r="M17" i="321" s="1"/>
  <c r="N17" i="321" a="1"/>
  <c r="N17" i="321" s="1"/>
  <c r="AE17" i="321" s="1"/>
  <c r="AA15" i="315"/>
  <c r="F15" i="315" a="1"/>
  <c r="F15" i="315" s="1"/>
  <c r="G15" i="315" a="1"/>
  <c r="G15" i="315" s="1"/>
  <c r="L15" i="315" a="1"/>
  <c r="L15" i="315" s="1"/>
  <c r="E15" i="315" a="1"/>
  <c r="E15" i="315" s="1"/>
  <c r="K15" i="315" a="1"/>
  <c r="K15" i="315" s="1"/>
  <c r="D15" i="315"/>
  <c r="O15" i="315" a="1"/>
  <c r="O15" i="315" s="1"/>
  <c r="F14" i="318" a="1"/>
  <c r="F14" i="318" s="1"/>
  <c r="M14" i="318" a="1"/>
  <c r="M14" i="318" s="1"/>
  <c r="O14" i="318" a="1"/>
  <c r="O14" i="318" s="1"/>
  <c r="M23" i="319" a="1"/>
  <c r="M23" i="319" s="1"/>
  <c r="G23" i="319" a="1"/>
  <c r="G23" i="319" s="1"/>
  <c r="K23" i="319" a="1"/>
  <c r="K23" i="319" s="1"/>
  <c r="L23" i="319" a="1"/>
  <c r="L23" i="319" s="1"/>
  <c r="E23" i="319" a="1"/>
  <c r="E23" i="319" s="1"/>
  <c r="AA23" i="319"/>
  <c r="F23" i="319" a="1"/>
  <c r="F23" i="319" s="1"/>
  <c r="D23" i="319"/>
  <c r="N23" i="319" a="1"/>
  <c r="N23" i="319" s="1"/>
  <c r="AE23" i="319" s="1"/>
  <c r="K23" i="310" a="1"/>
  <c r="K23" i="310" s="1"/>
  <c r="O15" i="312" a="1"/>
  <c r="O15" i="312" s="1"/>
  <c r="K17" i="312" a="1"/>
  <c r="K17" i="312" s="1"/>
  <c r="G18" i="316" a="1"/>
  <c r="G18" i="316" s="1"/>
  <c r="N17" i="312" a="1"/>
  <c r="N17" i="312" s="1"/>
  <c r="AE17" i="312" s="1"/>
  <c r="K16" i="308" a="1"/>
  <c r="K16" i="308" s="1"/>
  <c r="L23" i="310" a="1"/>
  <c r="L23" i="310" s="1"/>
  <c r="N23" i="310" a="1"/>
  <c r="N23" i="310" s="1"/>
  <c r="AE23" i="310" s="1"/>
  <c r="F14" i="313" a="1"/>
  <c r="F14" i="313" s="1"/>
  <c r="O14" i="313" a="1"/>
  <c r="O14" i="313" s="1"/>
  <c r="AA12" i="311"/>
  <c r="D17" i="312"/>
  <c r="N12" i="316" a="1"/>
  <c r="N12" i="316" s="1"/>
  <c r="AE12" i="316" s="1"/>
  <c r="M15" i="315" a="1"/>
  <c r="M15" i="315" s="1"/>
  <c r="K12" i="316" a="1"/>
  <c r="K12" i="316" s="1"/>
  <c r="L18" i="316" a="1"/>
  <c r="L18" i="316" s="1"/>
  <c r="AA14" i="318"/>
  <c r="F23" i="318" a="1"/>
  <c r="F23" i="318" s="1"/>
  <c r="E14" i="314" a="1"/>
  <c r="E14" i="314" s="1"/>
  <c r="G14" i="314" a="1"/>
  <c r="G14" i="314" s="1"/>
  <c r="D13" i="312"/>
  <c r="AA13" i="312"/>
  <c r="K13" i="312" a="1"/>
  <c r="K13" i="312" s="1"/>
  <c r="E13" i="312" a="1"/>
  <c r="E13" i="312" s="1"/>
  <c r="F13" i="312" a="1"/>
  <c r="F13" i="312" s="1"/>
  <c r="G13" i="312" a="1"/>
  <c r="G13" i="312" s="1"/>
  <c r="N18" i="319" a="1"/>
  <c r="N18" i="319" s="1"/>
  <c r="AE18" i="319" s="1"/>
  <c r="M18" i="319" a="1"/>
  <c r="M18" i="319" s="1"/>
  <c r="G19" i="315" a="1"/>
  <c r="G19" i="315" s="1"/>
  <c r="N19" i="315" a="1"/>
  <c r="N19" i="315" s="1"/>
  <c r="AE19" i="315" s="1"/>
  <c r="O19" i="315" a="1"/>
  <c r="O19" i="315" s="1"/>
  <c r="E19" i="315" a="1"/>
  <c r="E19" i="315" s="1"/>
  <c r="F19" i="315" a="1"/>
  <c r="F19" i="315" s="1"/>
  <c r="D19" i="315"/>
  <c r="K20" i="312" a="1"/>
  <c r="K20" i="312" s="1"/>
  <c r="F20" i="312" a="1"/>
  <c r="F20" i="312" s="1"/>
  <c r="N20" i="312" a="1"/>
  <c r="N20" i="312" s="1"/>
  <c r="AE20" i="312" s="1"/>
  <c r="AA20" i="312"/>
  <c r="D20" i="312"/>
  <c r="D11" i="323"/>
  <c r="AA11" i="323"/>
  <c r="G11" i="323" a="1"/>
  <c r="G11" i="323" s="1"/>
  <c r="N11" i="323" a="1"/>
  <c r="N11" i="323" s="1"/>
  <c r="AE11" i="323" s="1"/>
  <c r="F11" i="323" a="1"/>
  <c r="F11" i="323" s="1"/>
  <c r="E11" i="323" a="1"/>
  <c r="E11" i="323" s="1"/>
  <c r="M11" i="323" a="1"/>
  <c r="M11" i="323" s="1"/>
  <c r="N22" i="323" a="1"/>
  <c r="N22" i="323" s="1"/>
  <c r="AE22" i="323" s="1"/>
  <c r="O22" i="323" a="1"/>
  <c r="O22" i="323" s="1"/>
  <c r="L12" i="325" a="1"/>
  <c r="L12" i="325" s="1"/>
  <c r="K12" i="325" a="1"/>
  <c r="K12" i="325" s="1"/>
  <c r="D12" i="325"/>
  <c r="F12" i="325" a="1"/>
  <c r="F12" i="325" s="1"/>
  <c r="N12" i="325" a="1"/>
  <c r="N12" i="325" s="1"/>
  <c r="AE12" i="325" s="1"/>
  <c r="O12" i="325" a="1"/>
  <c r="O12" i="325" s="1"/>
  <c r="E12" i="325" a="1"/>
  <c r="E12" i="325" s="1"/>
  <c r="D10" i="326"/>
  <c r="N10" i="326" a="1"/>
  <c r="N10" i="326" s="1"/>
  <c r="AE10" i="326" s="1"/>
  <c r="O10" i="326" a="1"/>
  <c r="O10" i="326" s="1"/>
  <c r="AA10" i="326"/>
  <c r="M10" i="326" a="1"/>
  <c r="M10" i="326" s="1"/>
  <c r="L10" i="326" a="1"/>
  <c r="L10" i="326" s="1"/>
  <c r="M12" i="311" a="1"/>
  <c r="M12" i="311" s="1"/>
  <c r="L12" i="311" a="1"/>
  <c r="L12" i="311" s="1"/>
  <c r="O12" i="311" a="1"/>
  <c r="O12" i="311" s="1"/>
  <c r="N12" i="311" a="1"/>
  <c r="N12" i="311" s="1"/>
  <c r="AE12" i="311" s="1"/>
  <c r="D12" i="311"/>
  <c r="L22" i="311" a="1"/>
  <c r="L22" i="311" s="1"/>
  <c r="N22" i="311" a="1"/>
  <c r="N22" i="311" s="1"/>
  <c r="AE22" i="311" s="1"/>
  <c r="AA22" i="311"/>
  <c r="F22" i="311" a="1"/>
  <c r="F22" i="311" s="1"/>
  <c r="AA16" i="312"/>
  <c r="E16" i="312" a="1"/>
  <c r="E16" i="312" s="1"/>
  <c r="L16" i="312" a="1"/>
  <c r="L16" i="312" s="1"/>
  <c r="N16" i="312" a="1"/>
  <c r="N16" i="312" s="1"/>
  <c r="AE16" i="312" s="1"/>
  <c r="M16" i="312" a="1"/>
  <c r="M16" i="312" s="1"/>
  <c r="F16" i="312" a="1"/>
  <c r="F16" i="312" s="1"/>
  <c r="K16" i="312" a="1"/>
  <c r="K16" i="312" s="1"/>
  <c r="D16" i="312"/>
  <c r="G16" i="312" a="1"/>
  <c r="G16" i="312" s="1"/>
  <c r="K22" i="315" a="1"/>
  <c r="K22" i="315" s="1"/>
  <c r="E22" i="315" a="1"/>
  <c r="E22" i="315" s="1"/>
  <c r="F22" i="315" a="1"/>
  <c r="F22" i="315" s="1"/>
  <c r="L22" i="315" a="1"/>
  <c r="L22" i="315" s="1"/>
  <c r="AA22" i="315"/>
  <c r="L14" i="317" a="1"/>
  <c r="L14" i="317" s="1"/>
  <c r="K14" i="317" a="1"/>
  <c r="K14" i="317" s="1"/>
  <c r="AA14" i="317"/>
  <c r="O14" i="317" a="1"/>
  <c r="O14" i="317" s="1"/>
  <c r="N14" i="317" a="1"/>
  <c r="N14" i="317" s="1"/>
  <c r="AE14" i="317" s="1"/>
  <c r="D21" i="319"/>
  <c r="M21" i="319" a="1"/>
  <c r="M21" i="319" s="1"/>
  <c r="N21" i="319" a="1"/>
  <c r="N21" i="319" s="1"/>
  <c r="AE21" i="319" s="1"/>
  <c r="G21" i="319" a="1"/>
  <c r="G21" i="319" s="1"/>
  <c r="N23" i="320" a="1"/>
  <c r="N23" i="320" s="1"/>
  <c r="AE23" i="320" s="1"/>
  <c r="L23" i="320" a="1"/>
  <c r="L23" i="320" s="1"/>
  <c r="AA23" i="320"/>
  <c r="D23" i="320"/>
  <c r="O23" i="320" a="1"/>
  <c r="O23" i="320" s="1"/>
  <c r="F23" i="320" a="1"/>
  <c r="F23" i="320" s="1"/>
  <c r="AA12" i="324"/>
  <c r="G12" i="324" a="1"/>
  <c r="G12" i="324" s="1"/>
  <c r="K12" i="324" a="1"/>
  <c r="K12" i="324" s="1"/>
  <c r="N12" i="324" a="1"/>
  <c r="N12" i="324" s="1"/>
  <c r="AE12" i="324" s="1"/>
  <c r="E12" i="324" a="1"/>
  <c r="E12" i="324" s="1"/>
  <c r="D12" i="324"/>
  <c r="D16" i="315"/>
  <c r="L16" i="315" a="1"/>
  <c r="L16" i="315" s="1"/>
  <c r="N16" i="315" a="1"/>
  <c r="N16" i="315" s="1"/>
  <c r="AE16" i="315" s="1"/>
  <c r="O16" i="315" a="1"/>
  <c r="O16" i="315" s="1"/>
  <c r="K16" i="315" a="1"/>
  <c r="K16" i="315" s="1"/>
  <c r="E16" i="315" a="1"/>
  <c r="E16" i="315" s="1"/>
  <c r="G16" i="315" a="1"/>
  <c r="G16" i="315" s="1"/>
  <c r="M16" i="315" a="1"/>
  <c r="M16" i="315" s="1"/>
  <c r="F16" i="315" a="1"/>
  <c r="F16" i="315" s="1"/>
  <c r="F15" i="318" a="1"/>
  <c r="F15" i="318" s="1"/>
  <c r="E15" i="318" a="1"/>
  <c r="E15" i="318" s="1"/>
  <c r="M22" i="318" a="1"/>
  <c r="M22" i="318" s="1"/>
  <c r="N22" i="318" a="1"/>
  <c r="N22" i="318" s="1"/>
  <c r="AE22" i="318" s="1"/>
  <c r="E22" i="318" a="1"/>
  <c r="E22" i="318" s="1"/>
  <c r="L22" i="318" a="1"/>
  <c r="L22" i="318" s="1"/>
  <c r="E18" i="320" a="1"/>
  <c r="E18" i="320" s="1"/>
  <c r="G18" i="320" a="1"/>
  <c r="G18" i="320" s="1"/>
  <c r="L18" i="321" a="1"/>
  <c r="L18" i="321" s="1"/>
  <c r="O18" i="321" a="1"/>
  <c r="O18" i="321" s="1"/>
  <c r="F19" i="323" a="1"/>
  <c r="F19" i="323" s="1"/>
  <c r="L19" i="323" a="1"/>
  <c r="L19" i="323" s="1"/>
  <c r="M19" i="323" a="1"/>
  <c r="M19" i="323" s="1"/>
  <c r="D19" i="323"/>
  <c r="M20" i="324" a="1"/>
  <c r="M20" i="324" s="1"/>
  <c r="D20" i="324"/>
  <c r="AA20" i="324"/>
  <c r="G18" i="325" a="1"/>
  <c r="G18" i="325" s="1"/>
  <c r="E18" i="325" a="1"/>
  <c r="E18" i="325" s="1"/>
  <c r="L18" i="325" a="1"/>
  <c r="L18" i="325" s="1"/>
  <c r="K18" i="325" a="1"/>
  <c r="K18" i="325" s="1"/>
  <c r="E12" i="323" a="1"/>
  <c r="E12" i="323" s="1"/>
  <c r="K12" i="323" a="1"/>
  <c r="K12" i="323" s="1"/>
  <c r="G12" i="323" a="1"/>
  <c r="G12" i="323" s="1"/>
  <c r="N12" i="323" a="1"/>
  <c r="N12" i="323" s="1"/>
  <c r="AE12" i="323" s="1"/>
  <c r="F16" i="325" a="1"/>
  <c r="F16" i="325" s="1"/>
  <c r="E16" i="325" a="1"/>
  <c r="E16" i="325" s="1"/>
  <c r="N16" i="325" a="1"/>
  <c r="N16" i="325" s="1"/>
  <c r="AE16" i="325" s="1"/>
  <c r="D16" i="325"/>
  <c r="L16" i="325" a="1"/>
  <c r="L16" i="325" s="1"/>
  <c r="M16" i="325" a="1"/>
  <c r="M16" i="325" s="1"/>
  <c r="G15" i="326" a="1"/>
  <c r="G15" i="326" s="1"/>
  <c r="E15" i="326" a="1"/>
  <c r="E15" i="326" s="1"/>
  <c r="K15" i="326" a="1"/>
  <c r="K15" i="326" s="1"/>
  <c r="O15" i="326" a="1"/>
  <c r="O15" i="326" s="1"/>
  <c r="F15" i="326" a="1"/>
  <c r="F15" i="326" s="1"/>
  <c r="M15" i="326" a="1"/>
  <c r="M15" i="326" s="1"/>
  <c r="AA15" i="326"/>
  <c r="D15" i="326"/>
  <c r="N15" i="326" a="1"/>
  <c r="N15" i="326" s="1"/>
  <c r="AE15" i="326" s="1"/>
  <c r="F10" i="327" a="1"/>
  <c r="F10" i="327" s="1"/>
  <c r="AA10" i="327"/>
  <c r="E16" i="329" a="1"/>
  <c r="E16" i="329" s="1"/>
  <c r="N16" i="329" a="1"/>
  <c r="N16" i="329" s="1"/>
  <c r="AE16" i="329" s="1"/>
  <c r="D20" i="333"/>
  <c r="M20" i="333" a="1"/>
  <c r="M20" i="333" s="1"/>
  <c r="D23" i="326"/>
  <c r="N23" i="326" a="1"/>
  <c r="N23" i="326" s="1"/>
  <c r="AE23" i="326" s="1"/>
  <c r="M23" i="326" a="1"/>
  <c r="M23" i="326" s="1"/>
  <c r="AA23" i="326"/>
  <c r="E23" i="326" a="1"/>
  <c r="E23" i="326" s="1"/>
  <c r="F23" i="326" a="1"/>
  <c r="F23" i="326" s="1"/>
  <c r="M15" i="329" a="1"/>
  <c r="M15" i="329" s="1"/>
  <c r="F15" i="329" a="1"/>
  <c r="F15" i="329" s="1"/>
  <c r="L12" i="339" a="1"/>
  <c r="L12" i="339" s="1"/>
  <c r="M12" i="339" a="1"/>
  <c r="M12" i="339" s="1"/>
  <c r="G18" i="333" a="1"/>
  <c r="G18" i="333" s="1"/>
  <c r="E18" i="333" a="1"/>
  <c r="E18" i="333" s="1"/>
  <c r="M22" i="337" a="1"/>
  <c r="M22" i="337" s="1"/>
  <c r="F22" i="337" a="1"/>
  <c r="F22" i="337" s="1"/>
  <c r="G14" i="337" a="1"/>
  <c r="G14" i="337" s="1"/>
  <c r="AA14" i="337"/>
  <c r="N13" i="343" a="1"/>
  <c r="N13" i="343" s="1"/>
  <c r="AE13" i="343" s="1"/>
  <c r="K13" i="343" a="1"/>
  <c r="K13" i="343" s="1"/>
  <c r="K14" i="345" a="1"/>
  <c r="K14" i="345" s="1"/>
  <c r="D14" i="345"/>
  <c r="G16" i="326" a="1"/>
  <c r="G16" i="326" s="1"/>
  <c r="F16" i="326" a="1"/>
  <c r="F16" i="326" s="1"/>
  <c r="D16" i="326"/>
  <c r="AA16" i="326"/>
  <c r="L16" i="326" a="1"/>
  <c r="L16" i="326" s="1"/>
  <c r="E16" i="326" a="1"/>
  <c r="E16" i="326" s="1"/>
  <c r="N16" i="326" a="1"/>
  <c r="N16" i="326" s="1"/>
  <c r="AE16" i="326" s="1"/>
  <c r="K16" i="326" a="1"/>
  <c r="K16" i="326" s="1"/>
  <c r="G21" i="322" a="1"/>
  <c r="G21" i="322" s="1"/>
  <c r="E21" i="322" a="1"/>
  <c r="E21" i="322" s="1"/>
  <c r="AA21" i="322"/>
  <c r="D21" i="322"/>
  <c r="K21" i="322" a="1"/>
  <c r="K21" i="322" s="1"/>
  <c r="F21" i="322" a="1"/>
  <c r="F21" i="322" s="1"/>
  <c r="N21" i="322" a="1"/>
  <c r="N21" i="322" s="1"/>
  <c r="AE21" i="322" s="1"/>
  <c r="F16" i="321" a="1"/>
  <c r="F16" i="321" s="1"/>
  <c r="K16" i="321" a="1"/>
  <c r="K16" i="321" s="1"/>
  <c r="G16" i="321" a="1"/>
  <c r="G16" i="321" s="1"/>
  <c r="O16" i="321" a="1"/>
  <c r="O16" i="321" s="1"/>
  <c r="AA16" i="321"/>
  <c r="M16" i="321" a="1"/>
  <c r="M16" i="321" s="1"/>
  <c r="E16" i="321" a="1"/>
  <c r="E16" i="321" s="1"/>
  <c r="M20" i="318" a="1"/>
  <c r="M20" i="318" s="1"/>
  <c r="G20" i="309" a="1"/>
  <c r="G20" i="309" s="1"/>
  <c r="D20" i="318"/>
  <c r="K20" i="318" a="1"/>
  <c r="K20" i="318" s="1"/>
  <c r="G11" i="317" a="1"/>
  <c r="G11" i="317" s="1"/>
  <c r="F11" i="317" a="1"/>
  <c r="F11" i="317" s="1"/>
  <c r="AA11" i="317"/>
  <c r="O11" i="317" a="1"/>
  <c r="O11" i="317" s="1"/>
  <c r="M11" i="317" a="1"/>
  <c r="M11" i="317" s="1"/>
  <c r="D11" i="317"/>
  <c r="E11" i="317" a="1"/>
  <c r="E11" i="317" s="1"/>
  <c r="G19" i="320" a="1"/>
  <c r="G19" i="320" s="1"/>
  <c r="N19" i="320" a="1"/>
  <c r="N19" i="320" s="1"/>
  <c r="AE19" i="320" s="1"/>
  <c r="M12" i="337" a="1"/>
  <c r="M12" i="337" s="1"/>
  <c r="AA12" i="337"/>
  <c r="L12" i="337" a="1"/>
  <c r="L12" i="337" s="1"/>
  <c r="E12" i="337" a="1"/>
  <c r="E12" i="337" s="1"/>
  <c r="K12" i="337" a="1"/>
  <c r="K12" i="337" s="1"/>
  <c r="O12" i="337" a="1"/>
  <c r="O12" i="337" s="1"/>
  <c r="F12" i="337" a="1"/>
  <c r="F12" i="337" s="1"/>
  <c r="AA18" i="319"/>
  <c r="E18" i="319" a="1"/>
  <c r="E18" i="319" s="1"/>
  <c r="L18" i="319" a="1"/>
  <c r="L18" i="319" s="1"/>
  <c r="O18" i="319" a="1"/>
  <c r="O18" i="319" s="1"/>
  <c r="F18" i="319" a="1"/>
  <c r="F18" i="319" s="1"/>
  <c r="G18" i="319" a="1"/>
  <c r="G18" i="319" s="1"/>
  <c r="N21" i="317" a="1"/>
  <c r="N21" i="317" s="1"/>
  <c r="AE21" i="317" s="1"/>
  <c r="L21" i="317" a="1"/>
  <c r="L21" i="317" s="1"/>
  <c r="M21" i="317" a="1"/>
  <c r="M21" i="317" s="1"/>
  <c r="AA21" i="317"/>
  <c r="D21" i="317"/>
  <c r="D11" i="342"/>
  <c r="F11" i="342" a="1"/>
  <c r="F11" i="342" s="1"/>
  <c r="N11" i="342" a="1"/>
  <c r="N11" i="342" s="1"/>
  <c r="AE11" i="342" s="1"/>
  <c r="M23" i="318" a="1"/>
  <c r="M23" i="318" s="1"/>
  <c r="D23" i="318"/>
  <c r="M18" i="322" a="1"/>
  <c r="M18" i="322" s="1"/>
  <c r="E18" i="322" a="1"/>
  <c r="E18" i="322" s="1"/>
  <c r="G16" i="317" a="1"/>
  <c r="G16" i="317" s="1"/>
  <c r="K16" i="317" a="1"/>
  <c r="K16" i="317" s="1"/>
  <c r="L16" i="317" a="1"/>
  <c r="L16" i="317" s="1"/>
  <c r="D16" i="317"/>
  <c r="AA16" i="317"/>
  <c r="F16" i="317" a="1"/>
  <c r="F16" i="317" s="1"/>
  <c r="F18" i="321" a="1"/>
  <c r="F18" i="321" s="1"/>
  <c r="D18" i="321"/>
  <c r="O16" i="338" a="1"/>
  <c r="O16" i="338" s="1"/>
  <c r="F16" i="338" a="1"/>
  <c r="F16" i="338" s="1"/>
  <c r="G16" i="338" a="1"/>
  <c r="G16" i="338" s="1"/>
  <c r="L12" i="338" a="1"/>
  <c r="L12" i="338" s="1"/>
  <c r="D12" i="338"/>
  <c r="E12" i="338" a="1"/>
  <c r="E12" i="338" s="1"/>
  <c r="G12" i="338" a="1"/>
  <c r="G12" i="338" s="1"/>
  <c r="N12" i="338" a="1"/>
  <c r="N12" i="338" s="1"/>
  <c r="AE12" i="338" s="1"/>
  <c r="L14" i="344" a="1"/>
  <c r="L14" i="344" s="1"/>
  <c r="O14" i="344" a="1"/>
  <c r="O14" i="344" s="1"/>
  <c r="K14" i="344" a="1"/>
  <c r="K14" i="344" s="1"/>
  <c r="F15" i="332" a="1"/>
  <c r="F15" i="332" s="1"/>
  <c r="D15" i="332"/>
  <c r="M15" i="332" a="1"/>
  <c r="M15" i="332" s="1"/>
  <c r="K22" i="334" a="1"/>
  <c r="K22" i="334" s="1"/>
  <c r="F22" i="334" a="1"/>
  <c r="F22" i="334" s="1"/>
  <c r="N22" i="334" a="1"/>
  <c r="N22" i="334" s="1"/>
  <c r="AE22" i="334" s="1"/>
  <c r="D18" i="336"/>
  <c r="G18" i="336" a="1"/>
  <c r="G18" i="336" s="1"/>
  <c r="AA11" i="338"/>
  <c r="D11" i="338"/>
  <c r="N11" i="338" a="1"/>
  <c r="N11" i="338" s="1"/>
  <c r="AE11" i="338" s="1"/>
  <c r="M11" i="338" a="1"/>
  <c r="M11" i="338" s="1"/>
  <c r="O11" i="338" a="1"/>
  <c r="O11" i="338" s="1"/>
  <c r="L11" i="338" a="1"/>
  <c r="L11" i="338" s="1"/>
  <c r="K15" i="343" a="1"/>
  <c r="K15" i="343" s="1"/>
  <c r="L15" i="343" a="1"/>
  <c r="L15" i="343" s="1"/>
  <c r="M15" i="343" a="1"/>
  <c r="M15" i="343" s="1"/>
  <c r="N15" i="343" a="1"/>
  <c r="N15" i="343" s="1"/>
  <c r="AE15" i="343" s="1"/>
  <c r="G15" i="343" a="1"/>
  <c r="G15" i="343" s="1"/>
  <c r="L21" i="327" a="1"/>
  <c r="L21" i="327" s="1"/>
  <c r="F21" i="327" a="1"/>
  <c r="F21" i="327" s="1"/>
  <c r="G11" i="331" a="1"/>
  <c r="G11" i="331" s="1"/>
  <c r="O11" i="331" a="1"/>
  <c r="O11" i="331" s="1"/>
  <c r="G13" i="332" a="1"/>
  <c r="G13" i="332" s="1"/>
  <c r="K13" i="332" a="1"/>
  <c r="K13" i="332" s="1"/>
  <c r="AA10" i="336"/>
  <c r="N10" i="336" a="1"/>
  <c r="N10" i="336" s="1"/>
  <c r="AE10" i="336" s="1"/>
  <c r="G10" i="336" a="1"/>
  <c r="G10" i="336" s="1"/>
  <c r="M10" i="336" a="1"/>
  <c r="M10" i="336" s="1"/>
  <c r="D12" i="339"/>
  <c r="E12" i="339" a="1"/>
  <c r="E12" i="339" s="1"/>
  <c r="F12" i="339" a="1"/>
  <c r="F12" i="339" s="1"/>
  <c r="L18" i="340" a="1"/>
  <c r="L18" i="340" s="1"/>
  <c r="E18" i="340" a="1"/>
  <c r="E18" i="340" s="1"/>
  <c r="K18" i="340" a="1"/>
  <c r="K18" i="340" s="1"/>
  <c r="G18" i="340" a="1"/>
  <c r="G18" i="340" s="1"/>
  <c r="M18" i="340" a="1"/>
  <c r="M18" i="340" s="1"/>
  <c r="K17" i="344" a="1"/>
  <c r="K17" i="344" s="1"/>
  <c r="AA17" i="344"/>
  <c r="F17" i="344" a="1"/>
  <c r="F17" i="344" s="1"/>
  <c r="O17" i="344" a="1"/>
  <c r="O17" i="344" s="1"/>
  <c r="M17" i="344" a="1"/>
  <c r="M17" i="344" s="1"/>
  <c r="E21" i="336" a="1"/>
  <c r="E21" i="336" s="1"/>
  <c r="D21" i="336"/>
  <c r="L21" i="336" a="1"/>
  <c r="L21" i="336" s="1"/>
  <c r="O13" i="338" a="1"/>
  <c r="O13" i="338" s="1"/>
  <c r="D13" i="338"/>
  <c r="K13" i="338" a="1"/>
  <c r="K13" i="338" s="1"/>
  <c r="N13" i="338" a="1"/>
  <c r="N13" i="338" s="1"/>
  <c r="AE13" i="338" s="1"/>
  <c r="E13" i="338" a="1"/>
  <c r="E13" i="338" s="1"/>
  <c r="O14" i="339" a="1"/>
  <c r="O14" i="339" s="1"/>
  <c r="F14" i="339" a="1"/>
  <c r="F14" i="339" s="1"/>
  <c r="N14" i="339" a="1"/>
  <c r="N14" i="339" s="1"/>
  <c r="AE14" i="339" s="1"/>
  <c r="D14" i="339"/>
  <c r="O10" i="341" a="1"/>
  <c r="O10" i="341" s="1"/>
  <c r="N10" i="341" a="1"/>
  <c r="N10" i="341" s="1"/>
  <c r="AE10" i="341" s="1"/>
  <c r="AA10" i="341"/>
  <c r="E10" i="341" a="1"/>
  <c r="E10" i="341" s="1"/>
  <c r="D10" i="341"/>
  <c r="G19" i="342" a="1"/>
  <c r="G19" i="342" s="1"/>
  <c r="K19" i="342" a="1"/>
  <c r="K19" i="342" s="1"/>
  <c r="N19" i="344" a="1"/>
  <c r="N19" i="344" s="1"/>
  <c r="AE19" i="344" s="1"/>
  <c r="F19" i="344" a="1"/>
  <c r="F19" i="344" s="1"/>
  <c r="D19" i="344"/>
  <c r="L19" i="344" a="1"/>
  <c r="L19" i="344" s="1"/>
  <c r="M22" i="336" a="1"/>
  <c r="M22" i="336" s="1"/>
  <c r="D22" i="336"/>
  <c r="G22" i="337" a="1"/>
  <c r="G22" i="337" s="1"/>
  <c r="D22" i="337"/>
  <c r="E22" i="337" a="1"/>
  <c r="E22" i="337" s="1"/>
  <c r="L11" i="340" a="1"/>
  <c r="L11" i="340" s="1"/>
  <c r="K11" i="340" a="1"/>
  <c r="K11" i="340" s="1"/>
  <c r="E16" i="341" a="1"/>
  <c r="E16" i="341" s="1"/>
  <c r="F16" i="341" a="1"/>
  <c r="F16" i="341" s="1"/>
  <c r="G16" i="341" a="1"/>
  <c r="G16" i="341" s="1"/>
  <c r="D16" i="341"/>
  <c r="M16" i="341" a="1"/>
  <c r="M16" i="341" s="1"/>
  <c r="K16" i="341" a="1"/>
  <c r="K16" i="341" s="1"/>
  <c r="L16" i="341" a="1"/>
  <c r="L16" i="341" s="1"/>
  <c r="AA16" i="341"/>
  <c r="F15" i="342" a="1"/>
  <c r="F15" i="342" s="1"/>
  <c r="O15" i="342" a="1"/>
  <c r="O15" i="342" s="1"/>
  <c r="AA15" i="342"/>
  <c r="E15" i="342" a="1"/>
  <c r="E15" i="342" s="1"/>
  <c r="M15" i="342" a="1"/>
  <c r="M15" i="342" s="1"/>
  <c r="K15" i="342" a="1"/>
  <c r="K15" i="342" s="1"/>
  <c r="D15" i="342"/>
  <c r="M21" i="343" a="1"/>
  <c r="M21" i="343" s="1"/>
  <c r="AA21" i="343"/>
  <c r="D21" i="343"/>
  <c r="N21" i="343" a="1"/>
  <c r="N21" i="343" s="1"/>
  <c r="AE21" i="343" s="1"/>
  <c r="E21" i="343" a="1"/>
  <c r="E21" i="343" s="1"/>
  <c r="L21" i="343" a="1"/>
  <c r="L21" i="343" s="1"/>
  <c r="AA10" i="345"/>
  <c r="L10" i="345" a="1"/>
  <c r="L10" i="345" s="1"/>
  <c r="G10" i="345" a="1"/>
  <c r="G10" i="345" s="1"/>
  <c r="F10" i="345" a="1"/>
  <c r="F10" i="345" s="1"/>
  <c r="N10" i="345" a="1"/>
  <c r="N10" i="345" s="1"/>
  <c r="AE10" i="345" s="1"/>
  <c r="K10" i="345" a="1"/>
  <c r="K10" i="345" s="1"/>
  <c r="E10" i="345" a="1"/>
  <c r="E10" i="345" s="1"/>
  <c r="M10" i="345" a="1"/>
  <c r="M10" i="345" s="1"/>
  <c r="O10" i="345" a="1"/>
  <c r="O10" i="345" s="1"/>
  <c r="O11" i="336" a="1"/>
  <c r="O11" i="336" s="1"/>
  <c r="E11" i="336" a="1"/>
  <c r="E11" i="336" s="1"/>
  <c r="K11" i="336" a="1"/>
  <c r="K11" i="336" s="1"/>
  <c r="M11" i="336" a="1"/>
  <c r="M11" i="336" s="1"/>
  <c r="D11" i="336"/>
  <c r="L11" i="336" a="1"/>
  <c r="L11" i="336" s="1"/>
  <c r="AA11" i="336"/>
  <c r="E14" i="337" a="1"/>
  <c r="E14" i="337" s="1"/>
  <c r="K14" i="337" a="1"/>
  <c r="K14" i="337" s="1"/>
  <c r="L14" i="337" a="1"/>
  <c r="L14" i="337" s="1"/>
  <c r="M14" i="337" a="1"/>
  <c r="M14" i="337" s="1"/>
  <c r="O14" i="337" a="1"/>
  <c r="O14" i="337" s="1"/>
  <c r="K11" i="339" a="1"/>
  <c r="K11" i="339" s="1"/>
  <c r="L11" i="339" a="1"/>
  <c r="L11" i="339" s="1"/>
  <c r="F11" i="339" a="1"/>
  <c r="F11" i="339" s="1"/>
  <c r="AA11" i="339"/>
  <c r="G11" i="339" a="1"/>
  <c r="G11" i="339" s="1"/>
  <c r="D23" i="339"/>
  <c r="N23" i="339" a="1"/>
  <c r="N23" i="339" s="1"/>
  <c r="AE23" i="339" s="1"/>
  <c r="AA23" i="339"/>
  <c r="L23" i="339" a="1"/>
  <c r="L23" i="339" s="1"/>
  <c r="M15" i="341" a="1"/>
  <c r="M15" i="341" s="1"/>
  <c r="F15" i="341" a="1"/>
  <c r="F15" i="341" s="1"/>
  <c r="L15" i="341" a="1"/>
  <c r="L15" i="341" s="1"/>
  <c r="D15" i="341"/>
  <c r="E15" i="341" a="1"/>
  <c r="E15" i="341" s="1"/>
  <c r="G15" i="341" a="1"/>
  <c r="G15" i="341" s="1"/>
  <c r="N15" i="341" a="1"/>
  <c r="N15" i="341" s="1"/>
  <c r="AE15" i="341" s="1"/>
  <c r="K15" i="341" a="1"/>
  <c r="K15" i="341" s="1"/>
  <c r="L13" i="343" a="1"/>
  <c r="L13" i="343" s="1"/>
  <c r="F13" i="343" a="1"/>
  <c r="F13" i="343" s="1"/>
  <c r="AA13" i="343"/>
  <c r="D13" i="343"/>
  <c r="O13" i="343" a="1"/>
  <c r="O13" i="343" s="1"/>
  <c r="M13" i="343" a="1"/>
  <c r="M13" i="343" s="1"/>
  <c r="E13" i="344" a="1"/>
  <c r="E13" i="344" s="1"/>
  <c r="N13" i="344" a="1"/>
  <c r="N13" i="344" s="1"/>
  <c r="AE13" i="344" s="1"/>
  <c r="K13" i="344" a="1"/>
  <c r="K13" i="344" s="1"/>
  <c r="AA13" i="344"/>
  <c r="M13" i="344" a="1"/>
  <c r="M13" i="344" s="1"/>
  <c r="O13" i="344" a="1"/>
  <c r="O13" i="344" s="1"/>
  <c r="F13" i="344" a="1"/>
  <c r="F13" i="344" s="1"/>
  <c r="D13" i="344"/>
  <c r="AA14" i="345"/>
  <c r="G14" i="345" a="1"/>
  <c r="G14" i="345" s="1"/>
  <c r="O14" i="345" a="1"/>
  <c r="O14" i="345" s="1"/>
  <c r="F14" i="345" a="1"/>
  <c r="F14" i="345" s="1"/>
  <c r="L14" i="345" a="1"/>
  <c r="L14" i="345" s="1"/>
  <c r="M14" i="345" a="1"/>
  <c r="M14" i="345" s="1"/>
  <c r="E14" i="345" a="1"/>
  <c r="E14" i="345" s="1"/>
  <c r="G21" i="346" a="1"/>
  <c r="G21" i="346" s="1"/>
  <c r="O21" i="346" a="1"/>
  <c r="O21" i="346" s="1"/>
  <c r="M17" i="317" a="1"/>
  <c r="M17" i="317" s="1"/>
  <c r="D17" i="317"/>
  <c r="O17" i="317" a="1"/>
  <c r="O17" i="317" s="1"/>
  <c r="L17" i="317" a="1"/>
  <c r="L17" i="317" s="1"/>
  <c r="E17" i="317" a="1"/>
  <c r="E17" i="317" s="1"/>
  <c r="D13" i="328"/>
  <c r="K13" i="328" a="1"/>
  <c r="K13" i="328" s="1"/>
  <c r="AA13" i="328"/>
  <c r="L13" i="328" a="1"/>
  <c r="L13" i="328" s="1"/>
  <c r="N13" i="328" a="1"/>
  <c r="N13" i="328" s="1"/>
  <c r="AE13" i="328" s="1"/>
  <c r="E13" i="328" a="1"/>
  <c r="E13" i="328" s="1"/>
  <c r="AA17" i="321"/>
  <c r="F17" i="321" a="1"/>
  <c r="F17" i="321" s="1"/>
  <c r="O17" i="321" a="1"/>
  <c r="O17" i="321" s="1"/>
  <c r="G13" i="319" a="1"/>
  <c r="G13" i="319" s="1"/>
  <c r="N13" i="319" a="1"/>
  <c r="N13" i="319" s="1"/>
  <c r="AE13" i="319" s="1"/>
  <c r="L13" i="319" a="1"/>
  <c r="L13" i="319" s="1"/>
  <c r="F13" i="319" a="1"/>
  <c r="F13" i="319" s="1"/>
  <c r="AA11" i="330"/>
  <c r="D11" i="330"/>
  <c r="G11" i="330" a="1"/>
  <c r="G11" i="330" s="1"/>
  <c r="E11" i="330" a="1"/>
  <c r="E11" i="330" s="1"/>
  <c r="F11" i="330" a="1"/>
  <c r="F11" i="330" s="1"/>
  <c r="O11" i="330" a="1"/>
  <c r="O11" i="330" s="1"/>
  <c r="N11" i="330" a="1"/>
  <c r="N11" i="330" s="1"/>
  <c r="AE11" i="330" s="1"/>
  <c r="K11" i="330" a="1"/>
  <c r="K11" i="330" s="1"/>
  <c r="L11" i="330" a="1"/>
  <c r="L11" i="330" s="1"/>
  <c r="N14" i="318" a="1"/>
  <c r="N14" i="318" s="1"/>
  <c r="AE14" i="318" s="1"/>
  <c r="L14" i="318" a="1"/>
  <c r="L14" i="318" s="1"/>
  <c r="D14" i="318"/>
  <c r="E14" i="318" a="1"/>
  <c r="E14" i="318" s="1"/>
  <c r="K14" i="318" a="1"/>
  <c r="K14" i="318" s="1"/>
  <c r="M22" i="311" a="1"/>
  <c r="M22" i="311" s="1"/>
  <c r="K22" i="311" a="1"/>
  <c r="K22" i="311" s="1"/>
  <c r="M20" i="312" a="1"/>
  <c r="M20" i="312" s="1"/>
  <c r="G22" i="315" a="1"/>
  <c r="G22" i="315" s="1"/>
  <c r="M22" i="315" a="1"/>
  <c r="M22" i="315" s="1"/>
  <c r="AA19" i="315"/>
  <c r="F18" i="325" a="1"/>
  <c r="F18" i="325" s="1"/>
  <c r="AA12" i="325"/>
  <c r="M12" i="324" a="1"/>
  <c r="M12" i="324" s="1"/>
  <c r="D18" i="325"/>
  <c r="M18" i="325" a="1"/>
  <c r="M18" i="325" s="1"/>
  <c r="O12" i="324" a="1"/>
  <c r="O12" i="324" s="1"/>
  <c r="N18" i="325" a="1"/>
  <c r="N18" i="325" s="1"/>
  <c r="AE18" i="325" s="1"/>
  <c r="AA16" i="325"/>
  <c r="L12" i="324" a="1"/>
  <c r="L12" i="324" s="1"/>
  <c r="O19" i="323" a="1"/>
  <c r="O19" i="323" s="1"/>
  <c r="L12" i="323" a="1"/>
  <c r="L12" i="323" s="1"/>
  <c r="M12" i="323" a="1"/>
  <c r="M12" i="323" s="1"/>
  <c r="O11" i="323" a="1"/>
  <c r="O11" i="323" s="1"/>
  <c r="M23" i="320" a="1"/>
  <c r="M23" i="320" s="1"/>
  <c r="K19" i="320" a="1"/>
  <c r="K19" i="320" s="1"/>
  <c r="D18" i="319"/>
  <c r="K18" i="320" a="1"/>
  <c r="K18" i="320" s="1"/>
  <c r="E19" i="320" a="1"/>
  <c r="E19" i="320" s="1"/>
  <c r="K18" i="319" a="1"/>
  <c r="K18" i="319" s="1"/>
  <c r="K22" i="318" a="1"/>
  <c r="K22" i="318" s="1"/>
  <c r="L15" i="318" a="1"/>
  <c r="L15" i="318" s="1"/>
  <c r="M18" i="320" a="1"/>
  <c r="M18" i="320" s="1"/>
  <c r="F18" i="322" a="1"/>
  <c r="F18" i="322" s="1"/>
  <c r="M18" i="321" a="1"/>
  <c r="M18" i="321" s="1"/>
  <c r="D19" i="342"/>
  <c r="AA19" i="342"/>
  <c r="O21" i="343" a="1"/>
  <c r="O21" i="343" s="1"/>
  <c r="N17" i="344" a="1"/>
  <c r="N17" i="344" s="1"/>
  <c r="AE17" i="344" s="1"/>
  <c r="L15" i="342" a="1"/>
  <c r="L15" i="342" s="1"/>
  <c r="AA11" i="342"/>
  <c r="AA15" i="341"/>
  <c r="N11" i="340" a="1"/>
  <c r="N11" i="340" s="1"/>
  <c r="AE11" i="340" s="1"/>
  <c r="F18" i="336" a="1"/>
  <c r="F18" i="336" s="1"/>
  <c r="N14" i="337" a="1"/>
  <c r="N14" i="337" s="1"/>
  <c r="AE14" i="337" s="1"/>
  <c r="E11" i="338" a="1"/>
  <c r="E11" i="338" s="1"/>
  <c r="L15" i="332" a="1"/>
  <c r="L15" i="332" s="1"/>
  <c r="K19" i="334" a="1"/>
  <c r="K19" i="334" s="1"/>
  <c r="K16" i="329" a="1"/>
  <c r="K16" i="329" s="1"/>
  <c r="K15" i="329" a="1"/>
  <c r="K15" i="329" s="1"/>
  <c r="O13" i="328" a="1"/>
  <c r="O13" i="328" s="1"/>
  <c r="N14" i="331" a="1"/>
  <c r="N14" i="331" s="1"/>
  <c r="AE14" i="331" s="1"/>
  <c r="L14" i="331" a="1"/>
  <c r="L14" i="331" s="1"/>
  <c r="E19" i="332" a="1"/>
  <c r="E19" i="332" s="1"/>
  <c r="N19" i="332" a="1"/>
  <c r="N19" i="332" s="1"/>
  <c r="AE19" i="332" s="1"/>
  <c r="L12" i="309" a="1"/>
  <c r="L12" i="309" s="1"/>
  <c r="L18" i="313" a="1"/>
  <c r="L18" i="313" s="1"/>
  <c r="O20" i="316" a="1"/>
  <c r="O20" i="316" s="1"/>
  <c r="AA10" i="316"/>
  <c r="O12" i="320" a="1"/>
  <c r="O12" i="320" s="1"/>
  <c r="E12" i="320" a="1"/>
  <c r="E12" i="320" s="1"/>
  <c r="D12" i="320"/>
  <c r="M12" i="320" a="1"/>
  <c r="M12" i="320" s="1"/>
  <c r="AA16" i="318"/>
  <c r="M12" i="325" a="1"/>
  <c r="M12" i="325" s="1"/>
  <c r="G12" i="325" a="1"/>
  <c r="G12" i="325" s="1"/>
  <c r="F10" i="326" a="1"/>
  <c r="F10" i="326" s="1"/>
  <c r="G10" i="326" a="1"/>
  <c r="G10" i="326" s="1"/>
  <c r="AA18" i="327"/>
  <c r="K18" i="327" a="1"/>
  <c r="K18" i="327" s="1"/>
  <c r="G18" i="327" a="1"/>
  <c r="G18" i="327" s="1"/>
  <c r="F18" i="327" a="1"/>
  <c r="F18" i="327" s="1"/>
  <c r="M18" i="327" a="1"/>
  <c r="M18" i="327" s="1"/>
  <c r="D18" i="327"/>
  <c r="E18" i="327" a="1"/>
  <c r="E18" i="327" s="1"/>
  <c r="L18" i="327" a="1"/>
  <c r="L18" i="327" s="1"/>
  <c r="O18" i="327" a="1"/>
  <c r="O18" i="327" s="1"/>
  <c r="F21" i="329" a="1"/>
  <c r="F21" i="329" s="1"/>
  <c r="L21" i="329" a="1"/>
  <c r="L21" i="329" s="1"/>
  <c r="E21" i="329" a="1"/>
  <c r="E21" i="329" s="1"/>
  <c r="O21" i="329" a="1"/>
  <c r="O21" i="329" s="1"/>
  <c r="K21" i="329" a="1"/>
  <c r="K21" i="329" s="1"/>
  <c r="M21" i="329" a="1"/>
  <c r="M21" i="329" s="1"/>
  <c r="D21" i="329"/>
  <c r="N21" i="329" a="1"/>
  <c r="N21" i="329" s="1"/>
  <c r="AE21" i="329" s="1"/>
  <c r="N23" i="336" a="1"/>
  <c r="N23" i="336" s="1"/>
  <c r="AE23" i="336" s="1"/>
  <c r="L23" i="336" a="1"/>
  <c r="L23" i="336" s="1"/>
  <c r="D23" i="336"/>
  <c r="G11" i="342" a="1"/>
  <c r="G11" i="342" s="1"/>
  <c r="L11" i="342" a="1"/>
  <c r="L11" i="342" s="1"/>
  <c r="K11" i="342" a="1"/>
  <c r="K11" i="342" s="1"/>
  <c r="M11" i="342" a="1"/>
  <c r="M11" i="342" s="1"/>
  <c r="F14" i="317" a="1"/>
  <c r="F14" i="317" s="1"/>
  <c r="G14" i="317" a="1"/>
  <c r="G14" i="317" s="1"/>
  <c r="E14" i="317" a="1"/>
  <c r="E14" i="317" s="1"/>
  <c r="M14" i="317" a="1"/>
  <c r="M14" i="317" s="1"/>
  <c r="D14" i="317"/>
  <c r="N23" i="318" a="1"/>
  <c r="N23" i="318" s="1"/>
  <c r="AE23" i="318" s="1"/>
  <c r="L23" i="318" a="1"/>
  <c r="L23" i="318" s="1"/>
  <c r="K23" i="318" a="1"/>
  <c r="K23" i="318" s="1"/>
  <c r="E23" i="318" a="1"/>
  <c r="E23" i="318" s="1"/>
  <c r="AA18" i="322"/>
  <c r="L18" i="322" a="1"/>
  <c r="L18" i="322" s="1"/>
  <c r="G18" i="322" a="1"/>
  <c r="G18" i="322" s="1"/>
  <c r="O18" i="322" a="1"/>
  <c r="O18" i="322" s="1"/>
  <c r="K18" i="322" a="1"/>
  <c r="K18" i="322" s="1"/>
  <c r="O14" i="327" a="1"/>
  <c r="O14" i="327" s="1"/>
  <c r="M14" i="327" a="1"/>
  <c r="M14" i="327" s="1"/>
  <c r="K14" i="327" a="1"/>
  <c r="K14" i="327" s="1"/>
  <c r="D14" i="327"/>
  <c r="F14" i="327" a="1"/>
  <c r="F14" i="327" s="1"/>
  <c r="AA14" i="327"/>
  <c r="L14" i="327" a="1"/>
  <c r="L14" i="327" s="1"/>
  <c r="AA15" i="330"/>
  <c r="K15" i="330" a="1"/>
  <c r="K15" i="330" s="1"/>
  <c r="E15" i="330" a="1"/>
  <c r="E15" i="330" s="1"/>
  <c r="G15" i="330" a="1"/>
  <c r="G15" i="330" s="1"/>
  <c r="N15" i="330" a="1"/>
  <c r="N15" i="330" s="1"/>
  <c r="AE15" i="330" s="1"/>
  <c r="L15" i="330" a="1"/>
  <c r="L15" i="330" s="1"/>
  <c r="D15" i="330"/>
  <c r="O15" i="330" a="1"/>
  <c r="O15" i="330" s="1"/>
  <c r="AA14" i="335"/>
  <c r="K14" i="335" a="1"/>
  <c r="K14" i="335" s="1"/>
  <c r="G14" i="335" a="1"/>
  <c r="G14" i="335" s="1"/>
  <c r="M14" i="335" a="1"/>
  <c r="M14" i="335" s="1"/>
  <c r="D14" i="335"/>
  <c r="O14" i="335" a="1"/>
  <c r="O14" i="335" s="1"/>
  <c r="E14" i="335" a="1"/>
  <c r="E14" i="335" s="1"/>
  <c r="F14" i="335" a="1"/>
  <c r="F14" i="335" s="1"/>
  <c r="N14" i="335" a="1"/>
  <c r="N14" i="335" s="1"/>
  <c r="AE14" i="335" s="1"/>
  <c r="O16" i="317" a="1"/>
  <c r="O16" i="317" s="1"/>
  <c r="M16" i="317" a="1"/>
  <c r="M16" i="317" s="1"/>
  <c r="E16" i="317" a="1"/>
  <c r="E16" i="317" s="1"/>
  <c r="N16" i="317" a="1"/>
  <c r="N16" i="317" s="1"/>
  <c r="AE16" i="317" s="1"/>
  <c r="G15" i="318" a="1"/>
  <c r="G15" i="318" s="1"/>
  <c r="O15" i="318" a="1"/>
  <c r="O15" i="318" s="1"/>
  <c r="K15" i="318" a="1"/>
  <c r="K15" i="318" s="1"/>
  <c r="M15" i="318" a="1"/>
  <c r="M15" i="318" s="1"/>
  <c r="AA15" i="318"/>
  <c r="N15" i="318" a="1"/>
  <c r="N15" i="318" s="1"/>
  <c r="AE15" i="318" s="1"/>
  <c r="O22" i="318" a="1"/>
  <c r="O22" i="318" s="1"/>
  <c r="AA22" i="318"/>
  <c r="D22" i="318"/>
  <c r="N18" i="320" a="1"/>
  <c r="N18" i="320" s="1"/>
  <c r="AE18" i="320" s="1"/>
  <c r="L18" i="320" a="1"/>
  <c r="L18" i="320" s="1"/>
  <c r="D18" i="320"/>
  <c r="F18" i="320" a="1"/>
  <c r="F18" i="320" s="1"/>
  <c r="AA18" i="321"/>
  <c r="N18" i="321" a="1"/>
  <c r="N18" i="321" s="1"/>
  <c r="AE18" i="321" s="1"/>
  <c r="K18" i="321" a="1"/>
  <c r="K18" i="321" s="1"/>
  <c r="G18" i="321" a="1"/>
  <c r="G18" i="321" s="1"/>
  <c r="E18" i="321" a="1"/>
  <c r="E18" i="321" s="1"/>
  <c r="AA19" i="323"/>
  <c r="K19" i="323" a="1"/>
  <c r="K19" i="323" s="1"/>
  <c r="E19" i="323" a="1"/>
  <c r="E19" i="323" s="1"/>
  <c r="G19" i="323" a="1"/>
  <c r="G19" i="323" s="1"/>
  <c r="O10" i="329" a="1"/>
  <c r="O10" i="329" s="1"/>
  <c r="L10" i="329" a="1"/>
  <c r="L10" i="329" s="1"/>
  <c r="M10" i="329" a="1"/>
  <c r="M10" i="329" s="1"/>
  <c r="E10" i="329" a="1"/>
  <c r="E10" i="329" s="1"/>
  <c r="D10" i="329"/>
  <c r="G10" i="329" a="1"/>
  <c r="G10" i="329" s="1"/>
  <c r="F10" i="329" a="1"/>
  <c r="F10" i="329" s="1"/>
  <c r="K10" i="329" a="1"/>
  <c r="K10" i="329" s="1"/>
  <c r="AA10" i="329"/>
  <c r="AA16" i="338"/>
  <c r="K16" i="338" a="1"/>
  <c r="K16" i="338" s="1"/>
  <c r="E16" i="338" a="1"/>
  <c r="E16" i="338" s="1"/>
  <c r="L16" i="338" a="1"/>
  <c r="L16" i="338" s="1"/>
  <c r="D16" i="338"/>
  <c r="N16" i="338" a="1"/>
  <c r="N16" i="338" s="1"/>
  <c r="AE16" i="338" s="1"/>
  <c r="M16" i="338" a="1"/>
  <c r="M16" i="338" s="1"/>
  <c r="M17" i="346" a="1"/>
  <c r="M17" i="346" s="1"/>
  <c r="E17" i="346" a="1"/>
  <c r="E17" i="346" s="1"/>
  <c r="AA17" i="346"/>
  <c r="N17" i="346" a="1"/>
  <c r="N17" i="346" s="1"/>
  <c r="AE17" i="346" s="1"/>
  <c r="F17" i="346" a="1"/>
  <c r="F17" i="346" s="1"/>
  <c r="K17" i="346" a="1"/>
  <c r="K17" i="346" s="1"/>
  <c r="L17" i="346" a="1"/>
  <c r="L17" i="346" s="1"/>
  <c r="F20" i="332" a="1"/>
  <c r="F20" i="332" s="1"/>
  <c r="L20" i="332" a="1"/>
  <c r="L20" i="332" s="1"/>
  <c r="N20" i="332" a="1"/>
  <c r="N20" i="332" s="1"/>
  <c r="AE20" i="332" s="1"/>
  <c r="O20" i="332" a="1"/>
  <c r="O20" i="332" s="1"/>
  <c r="K20" i="332" a="1"/>
  <c r="K20" i="332" s="1"/>
  <c r="E20" i="332" a="1"/>
  <c r="E20" i="332" s="1"/>
  <c r="AA11" i="334"/>
  <c r="N11" i="334" a="1"/>
  <c r="N11" i="334" s="1"/>
  <c r="AE11" i="334" s="1"/>
  <c r="O11" i="334" a="1"/>
  <c r="O11" i="334" s="1"/>
  <c r="F11" i="334" a="1"/>
  <c r="F11" i="334" s="1"/>
  <c r="L11" i="334" a="1"/>
  <c r="L11" i="334" s="1"/>
  <c r="E11" i="334" a="1"/>
  <c r="E11" i="334" s="1"/>
  <c r="K11" i="334" a="1"/>
  <c r="K11" i="334" s="1"/>
  <c r="D11" i="334"/>
  <c r="M11" i="334" a="1"/>
  <c r="M11" i="334" s="1"/>
  <c r="N13" i="335" a="1"/>
  <c r="N13" i="335" s="1"/>
  <c r="AE13" i="335" s="1"/>
  <c r="M13" i="335" a="1"/>
  <c r="M13" i="335" s="1"/>
  <c r="O13" i="335" a="1"/>
  <c r="O13" i="335" s="1"/>
  <c r="D13" i="335"/>
  <c r="E13" i="335" a="1"/>
  <c r="E13" i="335" s="1"/>
  <c r="K13" i="335" a="1"/>
  <c r="K13" i="335" s="1"/>
  <c r="F13" i="335" a="1"/>
  <c r="F13" i="335" s="1"/>
  <c r="AA13" i="335"/>
  <c r="G13" i="335" a="1"/>
  <c r="G13" i="335" s="1"/>
  <c r="M12" i="338" a="1"/>
  <c r="M12" i="338" s="1"/>
  <c r="AA12" i="338"/>
  <c r="K12" i="338" a="1"/>
  <c r="K12" i="338" s="1"/>
  <c r="F12" i="338" a="1"/>
  <c r="F12" i="338" s="1"/>
  <c r="O12" i="338" a="1"/>
  <c r="O12" i="338" s="1"/>
  <c r="G14" i="344" a="1"/>
  <c r="G14" i="344" s="1"/>
  <c r="N14" i="344" a="1"/>
  <c r="N14" i="344" s="1"/>
  <c r="AE14" i="344" s="1"/>
  <c r="AA14" i="344"/>
  <c r="E14" i="344" a="1"/>
  <c r="E14" i="344" s="1"/>
  <c r="F14" i="344" a="1"/>
  <c r="F14" i="344" s="1"/>
  <c r="M14" i="344" a="1"/>
  <c r="M14" i="344" s="1"/>
  <c r="O12" i="323" a="1"/>
  <c r="O12" i="323" s="1"/>
  <c r="D12" i="323"/>
  <c r="F12" i="323" a="1"/>
  <c r="F12" i="323" s="1"/>
  <c r="L10" i="327" a="1"/>
  <c r="L10" i="327" s="1"/>
  <c r="D10" i="327"/>
  <c r="O10" i="327" a="1"/>
  <c r="O10" i="327" s="1"/>
  <c r="M10" i="327" a="1"/>
  <c r="M10" i="327" s="1"/>
  <c r="N10" i="327" a="1"/>
  <c r="N10" i="327" s="1"/>
  <c r="AE10" i="327" s="1"/>
  <c r="K10" i="327" a="1"/>
  <c r="K10" i="327" s="1"/>
  <c r="E10" i="327" a="1"/>
  <c r="E10" i="327" s="1"/>
  <c r="G10" i="327" a="1"/>
  <c r="G10" i="327" s="1"/>
  <c r="O10" i="328" a="1"/>
  <c r="O10" i="328" s="1"/>
  <c r="F10" i="328" a="1"/>
  <c r="F10" i="328" s="1"/>
  <c r="E10" i="328" a="1"/>
  <c r="E10" i="328" s="1"/>
  <c r="K10" i="328" a="1"/>
  <c r="K10" i="328" s="1"/>
  <c r="D10" i="328"/>
  <c r="AA10" i="328"/>
  <c r="L10" i="328" a="1"/>
  <c r="L10" i="328" s="1"/>
  <c r="M10" i="328" a="1"/>
  <c r="M10" i="328" s="1"/>
  <c r="N10" i="328" a="1"/>
  <c r="N10" i="328" s="1"/>
  <c r="AE10" i="328" s="1"/>
  <c r="G10" i="328" a="1"/>
  <c r="G10" i="328" s="1"/>
  <c r="N16" i="318" a="1"/>
  <c r="N16" i="318" s="1"/>
  <c r="AE16" i="318" s="1"/>
  <c r="L16" i="318" a="1"/>
  <c r="L16" i="318" s="1"/>
  <c r="O16" i="318" a="1"/>
  <c r="O16" i="318" s="1"/>
  <c r="E16" i="318" a="1"/>
  <c r="E16" i="318" s="1"/>
  <c r="K16" i="318" a="1"/>
  <c r="K16" i="318" s="1"/>
  <c r="N15" i="311" a="1"/>
  <c r="N15" i="311" s="1"/>
  <c r="AE15" i="311" s="1"/>
  <c r="AA20" i="316"/>
  <c r="K10" i="316" a="1"/>
  <c r="K10" i="316" s="1"/>
  <c r="F10" i="316" a="1"/>
  <c r="F10" i="316" s="1"/>
  <c r="D12" i="309"/>
  <c r="O12" i="309" a="1"/>
  <c r="O12" i="309" s="1"/>
  <c r="F12" i="309" a="1"/>
  <c r="F12" i="309" s="1"/>
  <c r="M18" i="313" a="1"/>
  <c r="M18" i="313" s="1"/>
  <c r="O18" i="313" a="1"/>
  <c r="O18" i="313" s="1"/>
  <c r="M15" i="311" a="1"/>
  <c r="M15" i="311" s="1"/>
  <c r="AA15" i="311"/>
  <c r="F15" i="311" a="1"/>
  <c r="F15" i="311" s="1"/>
  <c r="D15" i="311"/>
  <c r="O15" i="311" a="1"/>
  <c r="O15" i="311" s="1"/>
  <c r="G18" i="313" a="1"/>
  <c r="G18" i="313" s="1"/>
  <c r="M10" i="316" a="1"/>
  <c r="M10" i="316" s="1"/>
  <c r="G10" i="316" a="1"/>
  <c r="G10" i="316" s="1"/>
  <c r="G19" i="321" a="1"/>
  <c r="G19" i="321" s="1"/>
  <c r="K12" i="320" a="1"/>
  <c r="K12" i="320" s="1"/>
  <c r="F12" i="320" a="1"/>
  <c r="F12" i="320" s="1"/>
  <c r="E19" i="321" a="1"/>
  <c r="E19" i="321" s="1"/>
  <c r="F16" i="318" a="1"/>
  <c r="F16" i="318" s="1"/>
  <c r="O11" i="342" a="1"/>
  <c r="O11" i="342" s="1"/>
  <c r="L14" i="335" a="1"/>
  <c r="L14" i="335" s="1"/>
  <c r="E14" i="327" a="1"/>
  <c r="E14" i="327" s="1"/>
  <c r="N18" i="327" a="1"/>
  <c r="N18" i="327" s="1"/>
  <c r="AE18" i="327" s="1"/>
  <c r="G14" i="327" a="1"/>
  <c r="G14" i="327" s="1"/>
  <c r="O17" i="346" a="1"/>
  <c r="O17" i="346" s="1"/>
  <c r="N19" i="321" a="1"/>
  <c r="N19" i="321" s="1"/>
  <c r="AE19" i="321" s="1"/>
  <c r="L19" i="321" a="1"/>
  <c r="L19" i="321" s="1"/>
  <c r="M20" i="316" a="1"/>
  <c r="M20" i="316" s="1"/>
  <c r="D20" i="316"/>
  <c r="D18" i="313"/>
  <c r="L10" i="316" a="1"/>
  <c r="L10" i="316" s="1"/>
  <c r="E15" i="311" a="1"/>
  <c r="E15" i="311" s="1"/>
  <c r="O10" i="316" a="1"/>
  <c r="O10" i="316" s="1"/>
  <c r="K12" i="309" a="1"/>
  <c r="K12" i="309" s="1"/>
  <c r="AA12" i="309"/>
  <c r="AA18" i="313"/>
  <c r="E18" i="313" a="1"/>
  <c r="E18" i="313" s="1"/>
  <c r="G15" i="311" a="1"/>
  <c r="G15" i="311" s="1"/>
  <c r="K20" i="316" a="1"/>
  <c r="K20" i="316" s="1"/>
  <c r="G20" i="316" a="1"/>
  <c r="G20" i="316" s="1"/>
  <c r="N20" i="316" a="1"/>
  <c r="N20" i="316" s="1"/>
  <c r="AE20" i="316" s="1"/>
  <c r="E20" i="316" a="1"/>
  <c r="E20" i="316" s="1"/>
  <c r="D19" i="321"/>
  <c r="D16" i="318"/>
  <c r="E23" i="336" a="1"/>
  <c r="E23" i="336" s="1"/>
  <c r="G16" i="325" a="1"/>
  <c r="G16" i="325" s="1"/>
  <c r="M15" i="330" a="1"/>
  <c r="M15" i="330" s="1"/>
  <c r="M16" i="329" a="1"/>
  <c r="M16" i="329" s="1"/>
  <c r="G16" i="329" a="1"/>
  <c r="G16" i="329" s="1"/>
  <c r="D16" i="329"/>
  <c r="O16" i="329" a="1"/>
  <c r="O16" i="329" s="1"/>
  <c r="F16" i="329" a="1"/>
  <c r="F16" i="329" s="1"/>
  <c r="AA16" i="329"/>
  <c r="L16" i="329" a="1"/>
  <c r="L16" i="329" s="1"/>
  <c r="D19" i="331"/>
  <c r="O19" i="331" a="1"/>
  <c r="O19" i="331" s="1"/>
  <c r="F19" i="331" a="1"/>
  <c r="F19" i="331" s="1"/>
  <c r="M19" i="331" a="1"/>
  <c r="M19" i="331" s="1"/>
  <c r="N19" i="331" a="1"/>
  <c r="N19" i="331" s="1"/>
  <c r="AE19" i="331" s="1"/>
  <c r="K19" i="331" a="1"/>
  <c r="K19" i="331" s="1"/>
  <c r="L19" i="331" a="1"/>
  <c r="L19" i="331" s="1"/>
  <c r="K15" i="332" a="1"/>
  <c r="K15" i="332" s="1"/>
  <c r="AA15" i="332"/>
  <c r="E15" i="332" a="1"/>
  <c r="E15" i="332" s="1"/>
  <c r="N15" i="332" a="1"/>
  <c r="N15" i="332" s="1"/>
  <c r="AE15" i="332" s="1"/>
  <c r="G15" i="332" a="1"/>
  <c r="G15" i="332" s="1"/>
  <c r="AA22" i="334"/>
  <c r="G22" i="334" a="1"/>
  <c r="G22" i="334" s="1"/>
  <c r="E18" i="336" a="1"/>
  <c r="E18" i="336" s="1"/>
  <c r="K18" i="336" a="1"/>
  <c r="K18" i="336" s="1"/>
  <c r="N18" i="336" a="1"/>
  <c r="N18" i="336" s="1"/>
  <c r="AE18" i="336" s="1"/>
  <c r="E21" i="327" a="1"/>
  <c r="E21" i="327" s="1"/>
  <c r="K21" i="327" a="1"/>
  <c r="K21" i="327" s="1"/>
  <c r="M21" i="327" a="1"/>
  <c r="M21" i="327" s="1"/>
  <c r="G21" i="327" a="1"/>
  <c r="G21" i="327" s="1"/>
  <c r="D21" i="327"/>
  <c r="O21" i="327" a="1"/>
  <c r="O21" i="327" s="1"/>
  <c r="AA21" i="327"/>
  <c r="M20" i="328" a="1"/>
  <c r="M20" i="328" s="1"/>
  <c r="F20" i="328" a="1"/>
  <c r="F20" i="328" s="1"/>
  <c r="K20" i="328" a="1"/>
  <c r="K20" i="328" s="1"/>
  <c r="AA20" i="328"/>
  <c r="O20" i="328" a="1"/>
  <c r="O20" i="328" s="1"/>
  <c r="L20" i="328" a="1"/>
  <c r="L20" i="328" s="1"/>
  <c r="AA15" i="329"/>
  <c r="D15" i="329"/>
  <c r="G15" i="329" a="1"/>
  <c r="G15" i="329" s="1"/>
  <c r="L15" i="329" a="1"/>
  <c r="L15" i="329" s="1"/>
  <c r="N15" i="329" a="1"/>
  <c r="N15" i="329" s="1"/>
  <c r="AE15" i="329" s="1"/>
  <c r="E15" i="329" a="1"/>
  <c r="E15" i="329" s="1"/>
  <c r="O15" i="329" a="1"/>
  <c r="O15" i="329" s="1"/>
  <c r="K13" i="330" a="1"/>
  <c r="K13" i="330" s="1"/>
  <c r="L13" i="330" a="1"/>
  <c r="L13" i="330" s="1"/>
  <c r="G13" i="330" a="1"/>
  <c r="G13" i="330" s="1"/>
  <c r="M13" i="330" a="1"/>
  <c r="M13" i="330" s="1"/>
  <c r="F13" i="330" a="1"/>
  <c r="F13" i="330" s="1"/>
  <c r="D13" i="330"/>
  <c r="N13" i="330" a="1"/>
  <c r="N13" i="330" s="1"/>
  <c r="AE13" i="330" s="1"/>
  <c r="AA13" i="330"/>
  <c r="AA11" i="331"/>
  <c r="F11" i="331" a="1"/>
  <c r="F11" i="331" s="1"/>
  <c r="M11" i="331" a="1"/>
  <c r="M11" i="331" s="1"/>
  <c r="E11" i="331" a="1"/>
  <c r="E11" i="331" s="1"/>
  <c r="K11" i="331" a="1"/>
  <c r="K11" i="331" s="1"/>
  <c r="D11" i="331"/>
  <c r="L11" i="331" a="1"/>
  <c r="L11" i="331" s="1"/>
  <c r="N11" i="331" a="1"/>
  <c r="N11" i="331" s="1"/>
  <c r="AE11" i="331" s="1"/>
  <c r="N13" i="332" a="1"/>
  <c r="N13" i="332" s="1"/>
  <c r="AE13" i="332" s="1"/>
  <c r="E13" i="332" a="1"/>
  <c r="E13" i="332" s="1"/>
  <c r="L13" i="332" a="1"/>
  <c r="L13" i="332" s="1"/>
  <c r="O13" i="332" a="1"/>
  <c r="O13" i="332" s="1"/>
  <c r="AA13" i="332"/>
  <c r="M14" i="333" a="1"/>
  <c r="M14" i="333" s="1"/>
  <c r="AA14" i="333"/>
  <c r="E14" i="333" a="1"/>
  <c r="E14" i="333" s="1"/>
  <c r="D14" i="333"/>
  <c r="N14" i="333" a="1"/>
  <c r="N14" i="333" s="1"/>
  <c r="AE14" i="333" s="1"/>
  <c r="L14" i="333" a="1"/>
  <c r="L14" i="333" s="1"/>
  <c r="O14" i="333" a="1"/>
  <c r="O14" i="333" s="1"/>
  <c r="D19" i="334"/>
  <c r="N19" i="334" a="1"/>
  <c r="N19" i="334" s="1"/>
  <c r="AE19" i="334" s="1"/>
  <c r="G19" i="334" a="1"/>
  <c r="G19" i="334" s="1"/>
  <c r="L19" i="334" a="1"/>
  <c r="L19" i="334" s="1"/>
  <c r="O19" i="334" a="1"/>
  <c r="O19" i="334" s="1"/>
  <c r="AA19" i="334"/>
  <c r="O12" i="339" a="1"/>
  <c r="O12" i="339" s="1"/>
  <c r="N12" i="339" a="1"/>
  <c r="N12" i="339" s="1"/>
  <c r="AE12" i="339" s="1"/>
  <c r="AA18" i="340"/>
  <c r="O18" i="340" a="1"/>
  <c r="O18" i="340" s="1"/>
  <c r="D18" i="333"/>
  <c r="AA18" i="333"/>
  <c r="N18" i="333" a="1"/>
  <c r="N18" i="333" s="1"/>
  <c r="AE18" i="333" s="1"/>
  <c r="O18" i="333" a="1"/>
  <c r="O18" i="333" s="1"/>
  <c r="F18" i="333" a="1"/>
  <c r="F18" i="333" s="1"/>
  <c r="AA21" i="336"/>
  <c r="N21" i="336" a="1"/>
  <c r="N21" i="336" s="1"/>
  <c r="AE21" i="336" s="1"/>
  <c r="G21" i="336" a="1"/>
  <c r="G21" i="336" s="1"/>
  <c r="M21" i="336" a="1"/>
  <c r="M21" i="336" s="1"/>
  <c r="G13" i="338" a="1"/>
  <c r="G13" i="338" s="1"/>
  <c r="F13" i="338" a="1"/>
  <c r="F13" i="338" s="1"/>
  <c r="K14" i="339" a="1"/>
  <c r="K14" i="339" s="1"/>
  <c r="E14" i="339" a="1"/>
  <c r="E14" i="339" s="1"/>
  <c r="F19" i="342" a="1"/>
  <c r="F19" i="342" s="1"/>
  <c r="E19" i="342" a="1"/>
  <c r="E19" i="342" s="1"/>
  <c r="K20" i="346" a="1"/>
  <c r="K20" i="346" s="1"/>
  <c r="N20" i="346" a="1"/>
  <c r="N20" i="346" s="1"/>
  <c r="AE20" i="346" s="1"/>
  <c r="F20" i="346" a="1"/>
  <c r="F20" i="346" s="1"/>
  <c r="O20" i="346" a="1"/>
  <c r="O20" i="346" s="1"/>
  <c r="AA20" i="346"/>
  <c r="G11" i="340" a="1"/>
  <c r="G11" i="340" s="1"/>
  <c r="F11" i="340" a="1"/>
  <c r="F11" i="340" s="1"/>
  <c r="D14" i="346"/>
  <c r="N14" i="346" a="1"/>
  <c r="N14" i="346" s="1"/>
  <c r="AE14" i="346" s="1"/>
  <c r="O14" i="346" a="1"/>
  <c r="O14" i="346" s="1"/>
  <c r="K14" i="346" a="1"/>
  <c r="K14" i="346" s="1"/>
  <c r="G14" i="346" a="1"/>
  <c r="G14" i="346" s="1"/>
  <c r="AA14" i="346"/>
  <c r="E14" i="346" a="1"/>
  <c r="E14" i="346" s="1"/>
  <c r="L14" i="346" a="1"/>
  <c r="L14" i="346" s="1"/>
  <c r="F14" i="337" a="1"/>
  <c r="F14" i="337" s="1"/>
  <c r="D14" i="337"/>
  <c r="D11" i="339"/>
  <c r="O11" i="339" a="1"/>
  <c r="O11" i="339" s="1"/>
  <c r="M11" i="339" a="1"/>
  <c r="M11" i="339" s="1"/>
  <c r="N11" i="339" a="1"/>
  <c r="N11" i="339" s="1"/>
  <c r="AE11" i="339" s="1"/>
  <c r="G13" i="343" a="1"/>
  <c r="G13" i="343" s="1"/>
  <c r="E13" i="343" a="1"/>
  <c r="E13" i="343" s="1"/>
  <c r="L21" i="346" a="1"/>
  <c r="L21" i="346" s="1"/>
  <c r="D21" i="346"/>
  <c r="E17" i="344" a="1"/>
  <c r="E17" i="344" s="1"/>
  <c r="N19" i="342" a="1"/>
  <c r="N19" i="342" s="1"/>
  <c r="AE19" i="342" s="1"/>
  <c r="AA19" i="344"/>
  <c r="O19" i="344" a="1"/>
  <c r="O19" i="344" s="1"/>
  <c r="M19" i="344" a="1"/>
  <c r="M19" i="344" s="1"/>
  <c r="G17" i="344" a="1"/>
  <c r="G17" i="344" s="1"/>
  <c r="AA11" i="340"/>
  <c r="N18" i="340" a="1"/>
  <c r="N18" i="340" s="1"/>
  <c r="AE18" i="340" s="1"/>
  <c r="D11" i="340"/>
  <c r="E15" i="343" a="1"/>
  <c r="E15" i="343" s="1"/>
  <c r="AA15" i="343"/>
  <c r="AA14" i="339"/>
  <c r="M14" i="339" a="1"/>
  <c r="M14" i="339" s="1"/>
  <c r="E11" i="340" a="1"/>
  <c r="E11" i="340" s="1"/>
  <c r="G12" i="339" a="1"/>
  <c r="G12" i="339" s="1"/>
  <c r="K10" i="341" a="1"/>
  <c r="K10" i="341" s="1"/>
  <c r="F10" i="341" a="1"/>
  <c r="F10" i="341" s="1"/>
  <c r="K22" i="337" a="1"/>
  <c r="K22" i="337" s="1"/>
  <c r="G11" i="338" a="1"/>
  <c r="G11" i="338" s="1"/>
  <c r="O22" i="337" a="1"/>
  <c r="O22" i="337" s="1"/>
  <c r="AA18" i="336"/>
  <c r="F11" i="338" a="1"/>
  <c r="F11" i="338" s="1"/>
  <c r="L10" i="336" a="1"/>
  <c r="L10" i="336" s="1"/>
  <c r="L13" i="338" a="1"/>
  <c r="L13" i="338" s="1"/>
  <c r="AA13" i="338"/>
  <c r="N22" i="337" a="1"/>
  <c r="N22" i="337" s="1"/>
  <c r="AE22" i="337" s="1"/>
  <c r="M18" i="336" a="1"/>
  <c r="M18" i="336" s="1"/>
  <c r="K11" i="338" a="1"/>
  <c r="K11" i="338" s="1"/>
  <c r="E10" i="336" a="1"/>
  <c r="E10" i="336" s="1"/>
  <c r="F21" i="336" a="1"/>
  <c r="F21" i="336" s="1"/>
  <c r="O10" i="336" a="1"/>
  <c r="O10" i="336" s="1"/>
  <c r="O15" i="332" a="1"/>
  <c r="O15" i="332" s="1"/>
  <c r="D13" i="332"/>
  <c r="L18" i="333" a="1"/>
  <c r="L18" i="333" s="1"/>
  <c r="G19" i="331" a="1"/>
  <c r="G19" i="331" s="1"/>
  <c r="E19" i="334" a="1"/>
  <c r="E19" i="334" s="1"/>
  <c r="G14" i="333" a="1"/>
  <c r="G14" i="333" s="1"/>
  <c r="N21" i="327" a="1"/>
  <c r="N21" i="327" s="1"/>
  <c r="AE21" i="327" s="1"/>
  <c r="O13" i="330" a="1"/>
  <c r="O13" i="330" s="1"/>
  <c r="G15" i="342" a="1"/>
  <c r="G15" i="342" s="1"/>
  <c r="K21" i="346" a="1"/>
  <c r="K21" i="346" s="1"/>
  <c r="D17" i="344"/>
  <c r="E19" i="344" a="1"/>
  <c r="E19" i="344" s="1"/>
  <c r="K19" i="344" a="1"/>
  <c r="K19" i="344" s="1"/>
  <c r="O19" i="342" a="1"/>
  <c r="O19" i="342" s="1"/>
  <c r="M19" i="342" a="1"/>
  <c r="M19" i="342" s="1"/>
  <c r="D18" i="340"/>
  <c r="M11" i="340" a="1"/>
  <c r="M11" i="340" s="1"/>
  <c r="O15" i="343" a="1"/>
  <c r="O15" i="343" s="1"/>
  <c r="F15" i="343" a="1"/>
  <c r="F15" i="343" s="1"/>
  <c r="F18" i="340" a="1"/>
  <c r="F18" i="340" s="1"/>
  <c r="G14" i="339" a="1"/>
  <c r="G14" i="339" s="1"/>
  <c r="AA12" i="339"/>
  <c r="M10" i="341" a="1"/>
  <c r="M10" i="341" s="1"/>
  <c r="K12" i="339" a="1"/>
  <c r="K12" i="339" s="1"/>
  <c r="L10" i="341" a="1"/>
  <c r="L10" i="341" s="1"/>
  <c r="L22" i="337" a="1"/>
  <c r="L22" i="337" s="1"/>
  <c r="AA22" i="337"/>
  <c r="O18" i="336" a="1"/>
  <c r="O18" i="336" s="1"/>
  <c r="K10" i="336" a="1"/>
  <c r="K10" i="336" s="1"/>
  <c r="D10" i="336"/>
  <c r="M13" i="338" a="1"/>
  <c r="M13" i="338" s="1"/>
  <c r="L18" i="336" a="1"/>
  <c r="L18" i="336" s="1"/>
  <c r="O16" i="341" a="1"/>
  <c r="O16" i="341" s="1"/>
  <c r="F10" i="336" a="1"/>
  <c r="F10" i="336" s="1"/>
  <c r="L22" i="334" a="1"/>
  <c r="L22" i="334" s="1"/>
  <c r="O21" i="336" a="1"/>
  <c r="O21" i="336" s="1"/>
  <c r="G11" i="336" a="1"/>
  <c r="G11" i="336" s="1"/>
  <c r="M13" i="332" a="1"/>
  <c r="M13" i="332" s="1"/>
  <c r="M18" i="333" a="1"/>
  <c r="M18" i="333" s="1"/>
  <c r="E19" i="331" a="1"/>
  <c r="E19" i="331" s="1"/>
  <c r="M19" i="334" a="1"/>
  <c r="M19" i="334" s="1"/>
  <c r="N20" i="328" a="1"/>
  <c r="N20" i="328" s="1"/>
  <c r="AE20" i="328" s="1"/>
  <c r="K14" i="333" a="1"/>
  <c r="K14" i="333" s="1"/>
  <c r="G13" i="344" a="1"/>
  <c r="G13" i="344" s="1"/>
  <c r="L19" i="342" a="1"/>
  <c r="L19" i="342" s="1"/>
  <c r="F13" i="332" a="1"/>
  <c r="F13" i="332" s="1"/>
  <c r="AA21" i="346"/>
  <c r="M14" i="346" a="1"/>
  <c r="M14" i="346" s="1"/>
  <c r="G16" i="328" a="1"/>
  <c r="G16" i="328" s="1"/>
  <c r="D16" i="321"/>
  <c r="N16" i="321" a="1"/>
  <c r="N16" i="321" s="1"/>
  <c r="AE16" i="321" s="1"/>
  <c r="G17" i="317" a="1"/>
  <c r="G17" i="317" s="1"/>
  <c r="F17" i="317" a="1"/>
  <c r="F17" i="317" s="1"/>
  <c r="N17" i="317" a="1"/>
  <c r="N17" i="317" s="1"/>
  <c r="AE17" i="317" s="1"/>
  <c r="K22" i="308" a="1"/>
  <c r="K22" i="308" s="1"/>
  <c r="L22" i="308" a="1"/>
  <c r="L22" i="308" s="1"/>
  <c r="E22" i="308" a="1"/>
  <c r="E22" i="308" s="1"/>
  <c r="N22" i="308" a="1"/>
  <c r="N22" i="308" s="1"/>
  <c r="AE22" i="308" s="1"/>
  <c r="D22" i="308"/>
  <c r="G22" i="308" a="1"/>
  <c r="G22" i="308" s="1"/>
  <c r="O22" i="308" a="1"/>
  <c r="O22" i="308" s="1"/>
  <c r="F22" i="308" a="1"/>
  <c r="F22" i="308" s="1"/>
  <c r="M22" i="308" a="1"/>
  <c r="M22" i="308" s="1"/>
  <c r="G22" i="322" a="1"/>
  <c r="G22" i="322" s="1"/>
  <c r="M22" i="322" a="1"/>
  <c r="M22" i="322" s="1"/>
  <c r="AA22" i="322"/>
  <c r="F22" i="322" a="1"/>
  <c r="F22" i="322" s="1"/>
  <c r="O22" i="322" a="1"/>
  <c r="O22" i="322" s="1"/>
  <c r="E22" i="322" a="1"/>
  <c r="E22" i="322" s="1"/>
  <c r="N22" i="322" a="1"/>
  <c r="N22" i="322" s="1"/>
  <c r="AE22" i="322" s="1"/>
  <c r="F14" i="331" a="1"/>
  <c r="F14" i="331" s="1"/>
  <c r="AA14" i="331"/>
  <c r="G14" i="331" a="1"/>
  <c r="G14" i="331" s="1"/>
  <c r="M14" i="331" a="1"/>
  <c r="M14" i="331" s="1"/>
  <c r="O14" i="331" a="1"/>
  <c r="O14" i="331" s="1"/>
  <c r="E14" i="331" a="1"/>
  <c r="E14" i="331" s="1"/>
  <c r="K14" i="331" a="1"/>
  <c r="K14" i="331" s="1"/>
  <c r="D14" i="331"/>
  <c r="AA19" i="321"/>
  <c r="F19" i="321" a="1"/>
  <c r="F19" i="321" s="1"/>
  <c r="AA12" i="320"/>
  <c r="G12" i="320" a="1"/>
  <c r="G12" i="320" s="1"/>
  <c r="M19" i="332" a="1"/>
  <c r="M19" i="332" s="1"/>
  <c r="L19" i="332" a="1"/>
  <c r="L19" i="332" s="1"/>
  <c r="K19" i="332" a="1"/>
  <c r="K19" i="332" s="1"/>
  <c r="D19" i="332"/>
  <c r="G19" i="332" a="1"/>
  <c r="G19" i="332" s="1"/>
  <c r="F19" i="332" a="1"/>
  <c r="F19" i="332" s="1"/>
  <c r="O19" i="332" a="1"/>
  <c r="O19" i="332" s="1"/>
  <c r="AA19" i="332"/>
  <c r="F10" i="344" a="1"/>
  <c r="F10" i="344" s="1"/>
  <c r="G10" i="344" a="1"/>
  <c r="G10" i="344" s="1"/>
  <c r="M10" i="344" a="1"/>
  <c r="M10" i="344" s="1"/>
  <c r="N10" i="344" a="1"/>
  <c r="N10" i="344" s="1"/>
  <c r="AE10" i="344" s="1"/>
  <c r="AA10" i="344"/>
  <c r="N19" i="319" a="1"/>
  <c r="N19" i="319" s="1"/>
  <c r="AE19" i="319" s="1"/>
  <c r="L19" i="319" a="1"/>
  <c r="L19" i="319" s="1"/>
  <c r="G19" i="319" a="1"/>
  <c r="G19" i="319" s="1"/>
  <c r="M19" i="319" a="1"/>
  <c r="M19" i="319" s="1"/>
  <c r="AA10" i="319"/>
  <c r="D10" i="319"/>
  <c r="L10" i="319" a="1"/>
  <c r="L10" i="319" s="1"/>
  <c r="E10" i="319" a="1"/>
  <c r="E10" i="319" s="1"/>
  <c r="L22" i="317" a="1"/>
  <c r="L22" i="317" s="1"/>
  <c r="E22" i="317" a="1"/>
  <c r="E22" i="317" s="1"/>
  <c r="G22" i="317" a="1"/>
  <c r="G22" i="317" s="1"/>
  <c r="AA14" i="322"/>
  <c r="N14" i="322" a="1"/>
  <c r="N14" i="322" s="1"/>
  <c r="AE14" i="322" s="1"/>
  <c r="M14" i="322" a="1"/>
  <c r="M14" i="322" s="1"/>
  <c r="F14" i="322" a="1"/>
  <c r="F14" i="322" s="1"/>
  <c r="O14" i="322" a="1"/>
  <c r="O14" i="322" s="1"/>
  <c r="AA14" i="323"/>
  <c r="N14" i="323" a="1"/>
  <c r="N14" i="323" s="1"/>
  <c r="AE14" i="323" s="1"/>
  <c r="L14" i="323" a="1"/>
  <c r="L14" i="323" s="1"/>
  <c r="E14" i="323" a="1"/>
  <c r="E14" i="323" s="1"/>
  <c r="AA22" i="324"/>
  <c r="F22" i="324" a="1"/>
  <c r="F22" i="324" s="1"/>
  <c r="N22" i="324" a="1"/>
  <c r="N22" i="324" s="1"/>
  <c r="AE22" i="324" s="1"/>
  <c r="G22" i="324" a="1"/>
  <c r="G22" i="324" s="1"/>
  <c r="O20" i="325" a="1"/>
  <c r="O20" i="325" s="1"/>
  <c r="F20" i="325" a="1"/>
  <c r="F20" i="325" s="1"/>
  <c r="G20" i="325" a="1"/>
  <c r="G20" i="325" s="1"/>
  <c r="AA11" i="327"/>
  <c r="E11" i="327" a="1"/>
  <c r="E11" i="327" s="1"/>
  <c r="L11" i="327" a="1"/>
  <c r="L11" i="327" s="1"/>
  <c r="D11" i="327"/>
  <c r="F11" i="327" a="1"/>
  <c r="F11" i="327" s="1"/>
  <c r="K11" i="327" a="1"/>
  <c r="K11" i="327" s="1"/>
  <c r="M11" i="327" a="1"/>
  <c r="M11" i="327" s="1"/>
  <c r="N11" i="327" a="1"/>
  <c r="N11" i="327" s="1"/>
  <c r="AE11" i="327" s="1"/>
  <c r="AA17" i="328"/>
  <c r="O17" i="328" a="1"/>
  <c r="O17" i="328" s="1"/>
  <c r="E17" i="328" a="1"/>
  <c r="E17" i="328" s="1"/>
  <c r="M17" i="328" a="1"/>
  <c r="M17" i="328" s="1"/>
  <c r="L17" i="328" a="1"/>
  <c r="L17" i="328" s="1"/>
  <c r="D17" i="328"/>
  <c r="F17" i="328" a="1"/>
  <c r="F17" i="328" s="1"/>
  <c r="M10" i="330" a="1"/>
  <c r="M10" i="330" s="1"/>
  <c r="N10" i="330" a="1"/>
  <c r="N10" i="330" s="1"/>
  <c r="AE10" i="330" s="1"/>
  <c r="L10" i="330" a="1"/>
  <c r="L10" i="330" s="1"/>
  <c r="F10" i="330" a="1"/>
  <c r="F10" i="330" s="1"/>
  <c r="O10" i="330" a="1"/>
  <c r="O10" i="330" s="1"/>
  <c r="E10" i="330" a="1"/>
  <c r="E10" i="330" s="1"/>
  <c r="K10" i="330" a="1"/>
  <c r="K10" i="330" s="1"/>
  <c r="G10" i="330" a="1"/>
  <c r="G10" i="330" s="1"/>
  <c r="AA17" i="332"/>
  <c r="D17" i="332"/>
  <c r="G17" i="332" a="1"/>
  <c r="G17" i="332" s="1"/>
  <c r="N17" i="332" a="1"/>
  <c r="N17" i="332" s="1"/>
  <c r="AE17" i="332" s="1"/>
  <c r="F17" i="332" a="1"/>
  <c r="F17" i="332" s="1"/>
  <c r="M10" i="340" a="1"/>
  <c r="M10" i="340" s="1"/>
  <c r="E10" i="340" a="1"/>
  <c r="E10" i="340" s="1"/>
  <c r="O10" i="340" a="1"/>
  <c r="O10" i="340" s="1"/>
  <c r="L10" i="340" a="1"/>
  <c r="L10" i="340" s="1"/>
  <c r="AA10" i="340"/>
  <c r="D10" i="340"/>
  <c r="AA22" i="343"/>
  <c r="N22" i="343" a="1"/>
  <c r="N22" i="343" s="1"/>
  <c r="AE22" i="343" s="1"/>
  <c r="K22" i="343" a="1"/>
  <c r="K22" i="343" s="1"/>
  <c r="E22" i="343" a="1"/>
  <c r="E22" i="343" s="1"/>
  <c r="D22" i="343"/>
  <c r="G22" i="343" a="1"/>
  <c r="G22" i="343" s="1"/>
  <c r="L20" i="310" a="1"/>
  <c r="L20" i="310" s="1"/>
  <c r="M20" i="310" a="1"/>
  <c r="M20" i="310" s="1"/>
  <c r="E20" i="310" a="1"/>
  <c r="E20" i="310" s="1"/>
  <c r="D20" i="310"/>
  <c r="N20" i="310" a="1"/>
  <c r="N20" i="310" s="1"/>
  <c r="AE20" i="310" s="1"/>
  <c r="O23" i="312" a="1"/>
  <c r="O23" i="312" s="1"/>
  <c r="E23" i="312" a="1"/>
  <c r="E23" i="312" s="1"/>
  <c r="G23" i="312" a="1"/>
  <c r="G23" i="312" s="1"/>
  <c r="N10" i="317" a="1"/>
  <c r="N10" i="317" s="1"/>
  <c r="AE10" i="317" s="1"/>
  <c r="E10" i="317" a="1"/>
  <c r="E10" i="317" s="1"/>
  <c r="K10" i="317" a="1"/>
  <c r="K10" i="317" s="1"/>
  <c r="N23" i="317" a="1"/>
  <c r="N23" i="317" s="1"/>
  <c r="AE23" i="317" s="1"/>
  <c r="M23" i="317" a="1"/>
  <c r="M23" i="317" s="1"/>
  <c r="E23" i="317" a="1"/>
  <c r="E23" i="317" s="1"/>
  <c r="D23" i="317"/>
  <c r="G23" i="317" a="1"/>
  <c r="G23" i="317" s="1"/>
  <c r="F23" i="317" a="1"/>
  <c r="F23" i="317" s="1"/>
  <c r="AA14" i="320"/>
  <c r="E14" i="320" a="1"/>
  <c r="E14" i="320" s="1"/>
  <c r="AA22" i="321"/>
  <c r="L22" i="321" a="1"/>
  <c r="L22" i="321" s="1"/>
  <c r="D22" i="321"/>
  <c r="N22" i="321" a="1"/>
  <c r="N22" i="321" s="1"/>
  <c r="AE22" i="321" s="1"/>
  <c r="G22" i="321" a="1"/>
  <c r="G22" i="321" s="1"/>
  <c r="M22" i="321" a="1"/>
  <c r="M22" i="321" s="1"/>
  <c r="E22" i="321" a="1"/>
  <c r="E22" i="321" s="1"/>
  <c r="N23" i="323" a="1"/>
  <c r="N23" i="323" s="1"/>
  <c r="AE23" i="323" s="1"/>
  <c r="G23" i="323" a="1"/>
  <c r="G23" i="323" s="1"/>
  <c r="K23" i="323" a="1"/>
  <c r="K23" i="323" s="1"/>
  <c r="E23" i="323" a="1"/>
  <c r="E23" i="323" s="1"/>
  <c r="M23" i="323" a="1"/>
  <c r="M23" i="323" s="1"/>
  <c r="F23" i="323" a="1"/>
  <c r="F23" i="323" s="1"/>
  <c r="L23" i="323" a="1"/>
  <c r="L23" i="323" s="1"/>
  <c r="G19" i="324" a="1"/>
  <c r="G19" i="324" s="1"/>
  <c r="D19" i="324"/>
  <c r="AA12" i="329"/>
  <c r="D12" i="329"/>
  <c r="L12" i="329" a="1"/>
  <c r="L12" i="329" s="1"/>
  <c r="O12" i="329" a="1"/>
  <c r="O12" i="329" s="1"/>
  <c r="E12" i="329" a="1"/>
  <c r="E12" i="329" s="1"/>
  <c r="K12" i="329" a="1"/>
  <c r="K12" i="329" s="1"/>
  <c r="M12" i="329" a="1"/>
  <c r="M12" i="329" s="1"/>
  <c r="G12" i="329" a="1"/>
  <c r="G12" i="329" s="1"/>
  <c r="F12" i="329" a="1"/>
  <c r="F12" i="329" s="1"/>
  <c r="N12" i="332" a="1"/>
  <c r="N12" i="332" s="1"/>
  <c r="AE12" i="332" s="1"/>
  <c r="M12" i="332" a="1"/>
  <c r="M12" i="332" s="1"/>
  <c r="L12" i="332" a="1"/>
  <c r="L12" i="332" s="1"/>
  <c r="E12" i="332" a="1"/>
  <c r="E12" i="332" s="1"/>
  <c r="F12" i="332" a="1"/>
  <c r="F12" i="332" s="1"/>
  <c r="AA12" i="332"/>
  <c r="D12" i="332"/>
  <c r="AA11" i="341"/>
  <c r="M11" i="341" a="1"/>
  <c r="M11" i="341" s="1"/>
  <c r="D11" i="341"/>
  <c r="O11" i="341" a="1"/>
  <c r="O11" i="341" s="1"/>
  <c r="L11" i="341" a="1"/>
  <c r="L11" i="341" s="1"/>
  <c r="K11" i="341" a="1"/>
  <c r="K11" i="341" s="1"/>
  <c r="N11" i="341" a="1"/>
  <c r="N11" i="341" s="1"/>
  <c r="AE11" i="341" s="1"/>
  <c r="F21" i="313" a="1"/>
  <c r="F21" i="313" s="1"/>
  <c r="G21" i="313" a="1"/>
  <c r="G21" i="313" s="1"/>
  <c r="L21" i="313" a="1"/>
  <c r="L21" i="313" s="1"/>
  <c r="G22" i="314" a="1"/>
  <c r="G22" i="314" s="1"/>
  <c r="E22" i="314" a="1"/>
  <c r="E22" i="314" s="1"/>
  <c r="AA10" i="318"/>
  <c r="L10" i="318" a="1"/>
  <c r="L10" i="318" s="1"/>
  <c r="F10" i="318" a="1"/>
  <c r="F10" i="318" s="1"/>
  <c r="M10" i="318" a="1"/>
  <c r="M10" i="318" s="1"/>
  <c r="AA13" i="322"/>
  <c r="G13" i="322" a="1"/>
  <c r="G13" i="322" s="1"/>
  <c r="N13" i="322" a="1"/>
  <c r="N13" i="322" s="1"/>
  <c r="AE13" i="322" s="1"/>
  <c r="D13" i="322"/>
  <c r="L13" i="322" a="1"/>
  <c r="L13" i="322" s="1"/>
  <c r="AA14" i="330"/>
  <c r="G14" i="330" a="1"/>
  <c r="G14" i="330" s="1"/>
  <c r="O14" i="330" a="1"/>
  <c r="O14" i="330" s="1"/>
  <c r="K14" i="330" a="1"/>
  <c r="K14" i="330" s="1"/>
  <c r="N14" i="330" a="1"/>
  <c r="N14" i="330" s="1"/>
  <c r="AE14" i="330" s="1"/>
  <c r="D14" i="330"/>
  <c r="F14" i="330" a="1"/>
  <c r="F14" i="330" s="1"/>
  <c r="G15" i="344" a="1"/>
  <c r="G15" i="344" s="1"/>
  <c r="AA15" i="344"/>
  <c r="D15" i="344"/>
  <c r="N15" i="344" a="1"/>
  <c r="N15" i="344" s="1"/>
  <c r="AE15" i="344" s="1"/>
  <c r="L21" i="331" a="1"/>
  <c r="L21" i="331" s="1"/>
  <c r="G21" i="331" a="1"/>
  <c r="G21" i="331" s="1"/>
  <c r="E21" i="331" a="1"/>
  <c r="E21" i="331" s="1"/>
  <c r="AA21" i="331"/>
  <c r="N21" i="331" a="1"/>
  <c r="N21" i="331" s="1"/>
  <c r="AE21" i="331" s="1"/>
  <c r="K21" i="331" a="1"/>
  <c r="K21" i="331" s="1"/>
  <c r="D21" i="331"/>
  <c r="M21" i="331" a="1"/>
  <c r="M21" i="331" s="1"/>
  <c r="F21" i="331" a="1"/>
  <c r="F21" i="331" s="1"/>
  <c r="O21" i="331" a="1"/>
  <c r="O21" i="331" s="1"/>
  <c r="M15" i="333" a="1"/>
  <c r="M15" i="333" s="1"/>
  <c r="G15" i="333" a="1"/>
  <c r="G15" i="333" s="1"/>
  <c r="L15" i="333" a="1"/>
  <c r="L15" i="333" s="1"/>
  <c r="D15" i="333"/>
  <c r="E15" i="333" a="1"/>
  <c r="E15" i="333" s="1"/>
  <c r="N15" i="333" a="1"/>
  <c r="N15" i="333" s="1"/>
  <c r="AE15" i="333" s="1"/>
  <c r="AA15" i="333"/>
  <c r="K15" i="333" a="1"/>
  <c r="K15" i="333" s="1"/>
  <c r="AA17" i="334"/>
  <c r="N17" i="334" a="1"/>
  <c r="N17" i="334" s="1"/>
  <c r="AE17" i="334" s="1"/>
  <c r="D17" i="334"/>
  <c r="K17" i="334" a="1"/>
  <c r="K17" i="334" s="1"/>
  <c r="E17" i="334" a="1"/>
  <c r="E17" i="334" s="1"/>
  <c r="O17" i="334" a="1"/>
  <c r="O17" i="334" s="1"/>
  <c r="AA18" i="335"/>
  <c r="D18" i="335"/>
  <c r="O18" i="335" a="1"/>
  <c r="O18" i="335" s="1"/>
  <c r="L18" i="335" a="1"/>
  <c r="L18" i="335" s="1"/>
  <c r="F18" i="335" a="1"/>
  <c r="F18" i="335" s="1"/>
  <c r="N18" i="335" a="1"/>
  <c r="N18" i="335" s="1"/>
  <c r="AE18" i="335" s="1"/>
  <c r="K18" i="335" a="1"/>
  <c r="K18" i="335" s="1"/>
  <c r="L12" i="343" a="1"/>
  <c r="L12" i="343" s="1"/>
  <c r="G12" i="343" a="1"/>
  <c r="G12" i="343" s="1"/>
  <c r="O12" i="343" a="1"/>
  <c r="O12" i="343" s="1"/>
  <c r="K12" i="343" a="1"/>
  <c r="K12" i="343" s="1"/>
  <c r="F12" i="343" a="1"/>
  <c r="F12" i="343" s="1"/>
  <c r="M12" i="343" a="1"/>
  <c r="M12" i="343" s="1"/>
  <c r="D17" i="345"/>
  <c r="K17" i="345" a="1"/>
  <c r="K17" i="345" s="1"/>
  <c r="F17" i="345" a="1"/>
  <c r="F17" i="345" s="1"/>
  <c r="N17" i="345" a="1"/>
  <c r="N17" i="345" s="1"/>
  <c r="AE17" i="345" s="1"/>
  <c r="AA17" i="345"/>
  <c r="E11" i="324" a="1"/>
  <c r="E11" i="324" s="1"/>
  <c r="N11" i="324" a="1"/>
  <c r="N11" i="324" s="1"/>
  <c r="AE11" i="324" s="1"/>
  <c r="G22" i="325" a="1"/>
  <c r="G22" i="325" s="1"/>
  <c r="M22" i="325" a="1"/>
  <c r="M22" i="325" s="1"/>
  <c r="E22" i="325" a="1"/>
  <c r="E22" i="325" s="1"/>
  <c r="D15" i="327"/>
  <c r="O15" i="327" a="1"/>
  <c r="O15" i="327" s="1"/>
  <c r="N15" i="327" a="1"/>
  <c r="N15" i="327" s="1"/>
  <c r="AE15" i="327" s="1"/>
  <c r="L15" i="327" a="1"/>
  <c r="L15" i="327" s="1"/>
  <c r="F15" i="327" a="1"/>
  <c r="F15" i="327" s="1"/>
  <c r="E15" i="327" a="1"/>
  <c r="E15" i="327" s="1"/>
  <c r="K15" i="327" a="1"/>
  <c r="K15" i="327" s="1"/>
  <c r="AA15" i="327"/>
  <c r="K16" i="328" a="1"/>
  <c r="K16" i="328" s="1"/>
  <c r="D16" i="328"/>
  <c r="E16" i="328" a="1"/>
  <c r="E16" i="328" s="1"/>
  <c r="AA16" i="328"/>
  <c r="L16" i="328" a="1"/>
  <c r="L16" i="328" s="1"/>
  <c r="F16" i="328" a="1"/>
  <c r="F16" i="328" s="1"/>
  <c r="N16" i="328" a="1"/>
  <c r="N16" i="328" s="1"/>
  <c r="AE16" i="328" s="1"/>
  <c r="F20" i="329" a="1"/>
  <c r="F20" i="329" s="1"/>
  <c r="G20" i="329" a="1"/>
  <c r="G20" i="329" s="1"/>
  <c r="D20" i="329"/>
  <c r="L20" i="329" a="1"/>
  <c r="L20" i="329" s="1"/>
  <c r="M20" i="329" a="1"/>
  <c r="M20" i="329" s="1"/>
  <c r="AA20" i="329"/>
  <c r="K20" i="329" a="1"/>
  <c r="K20" i="329" s="1"/>
  <c r="N20" i="329" a="1"/>
  <c r="N20" i="329" s="1"/>
  <c r="AE20" i="329" s="1"/>
  <c r="O20" i="329" a="1"/>
  <c r="O20" i="329" s="1"/>
  <c r="AA15" i="331"/>
  <c r="G15" i="331" a="1"/>
  <c r="G15" i="331" s="1"/>
  <c r="M15" i="331" a="1"/>
  <c r="M15" i="331" s="1"/>
  <c r="K15" i="331" a="1"/>
  <c r="K15" i="331" s="1"/>
  <c r="O15" i="331" a="1"/>
  <c r="O15" i="331" s="1"/>
  <c r="D15" i="331"/>
  <c r="L15" i="331" a="1"/>
  <c r="L15" i="331" s="1"/>
  <c r="N15" i="331" a="1"/>
  <c r="N15" i="331" s="1"/>
  <c r="AE15" i="331" s="1"/>
  <c r="G11" i="332" a="1"/>
  <c r="G11" i="332" s="1"/>
  <c r="K11" i="332" a="1"/>
  <c r="K11" i="332" s="1"/>
  <c r="O11" i="332" a="1"/>
  <c r="O11" i="332" s="1"/>
  <c r="M11" i="332" a="1"/>
  <c r="M11" i="332" s="1"/>
  <c r="N11" i="332" a="1"/>
  <c r="N11" i="332" s="1"/>
  <c r="AE11" i="332" s="1"/>
  <c r="AA11" i="332"/>
  <c r="D11" i="332"/>
  <c r="F11" i="332" a="1"/>
  <c r="F11" i="332" s="1"/>
  <c r="E11" i="332" a="1"/>
  <c r="E11" i="332" s="1"/>
  <c r="AA12" i="333"/>
  <c r="G12" i="333" a="1"/>
  <c r="G12" i="333" s="1"/>
  <c r="N12" i="333" a="1"/>
  <c r="N12" i="333" s="1"/>
  <c r="AE12" i="333" s="1"/>
  <c r="F12" i="333" a="1"/>
  <c r="F12" i="333" s="1"/>
  <c r="O12" i="333" a="1"/>
  <c r="O12" i="333" s="1"/>
  <c r="E12" i="333" a="1"/>
  <c r="E12" i="333" s="1"/>
  <c r="K12" i="333" a="1"/>
  <c r="K12" i="333" s="1"/>
  <c r="D23" i="333"/>
  <c r="K23" i="333" a="1"/>
  <c r="K23" i="333" s="1"/>
  <c r="G23" i="333" a="1"/>
  <c r="G23" i="333" s="1"/>
  <c r="M23" i="333" a="1"/>
  <c r="M23" i="333" s="1"/>
  <c r="F23" i="333" a="1"/>
  <c r="F23" i="333" s="1"/>
  <c r="E23" i="333" a="1"/>
  <c r="E23" i="333" s="1"/>
  <c r="AA23" i="333"/>
  <c r="O21" i="335" a="1"/>
  <c r="O21" i="335" s="1"/>
  <c r="AA21" i="335"/>
  <c r="F21" i="335" a="1"/>
  <c r="F21" i="335" s="1"/>
  <c r="K21" i="335" a="1"/>
  <c r="K21" i="335" s="1"/>
  <c r="E21" i="335" a="1"/>
  <c r="E21" i="335" s="1"/>
  <c r="N21" i="335" a="1"/>
  <c r="N21" i="335" s="1"/>
  <c r="AE21" i="335" s="1"/>
  <c r="D21" i="335"/>
  <c r="M21" i="335" a="1"/>
  <c r="M21" i="335" s="1"/>
  <c r="G21" i="335" a="1"/>
  <c r="G21" i="335" s="1"/>
  <c r="L21" i="335" a="1"/>
  <c r="L21" i="335" s="1"/>
  <c r="D21" i="337"/>
  <c r="M21" i="337" a="1"/>
  <c r="M21" i="337" s="1"/>
  <c r="E21" i="337" a="1"/>
  <c r="E21" i="337" s="1"/>
  <c r="G21" i="337" a="1"/>
  <c r="G21" i="337" s="1"/>
  <c r="AA21" i="337"/>
  <c r="O21" i="337" a="1"/>
  <c r="O21" i="337" s="1"/>
  <c r="F21" i="337" a="1"/>
  <c r="F21" i="337" s="1"/>
  <c r="K21" i="337" a="1"/>
  <c r="K21" i="337" s="1"/>
  <c r="G20" i="341" a="1"/>
  <c r="G20" i="341" s="1"/>
  <c r="AA20" i="341"/>
  <c r="D20" i="341"/>
  <c r="M20" i="341" a="1"/>
  <c r="M20" i="341" s="1"/>
  <c r="E20" i="341" a="1"/>
  <c r="E20" i="341" s="1"/>
  <c r="F20" i="341" a="1"/>
  <c r="F20" i="341" s="1"/>
  <c r="L20" i="341" a="1"/>
  <c r="L20" i="341" s="1"/>
  <c r="O20" i="341" a="1"/>
  <c r="O20" i="341" s="1"/>
  <c r="L20" i="326" a="1"/>
  <c r="L20" i="326" s="1"/>
  <c r="G20" i="326" a="1"/>
  <c r="G20" i="326" s="1"/>
  <c r="F20" i="326" a="1"/>
  <c r="F20" i="326" s="1"/>
  <c r="E20" i="326" a="1"/>
  <c r="E20" i="326" s="1"/>
  <c r="N20" i="326" a="1"/>
  <c r="N20" i="326" s="1"/>
  <c r="AE20" i="326" s="1"/>
  <c r="AA17" i="327"/>
  <c r="D17" i="327"/>
  <c r="K17" i="327" a="1"/>
  <c r="K17" i="327" s="1"/>
  <c r="N17" i="327" a="1"/>
  <c r="N17" i="327" s="1"/>
  <c r="AE17" i="327" s="1"/>
  <c r="F17" i="327" a="1"/>
  <c r="F17" i="327" s="1"/>
  <c r="L17" i="327" a="1"/>
  <c r="L17" i="327" s="1"/>
  <c r="G17" i="327" a="1"/>
  <c r="G17" i="327" s="1"/>
  <c r="E17" i="327" a="1"/>
  <c r="E17" i="327" s="1"/>
  <c r="L15" i="328" a="1"/>
  <c r="L15" i="328" s="1"/>
  <c r="K15" i="328" a="1"/>
  <c r="K15" i="328" s="1"/>
  <c r="M15" i="328" a="1"/>
  <c r="M15" i="328" s="1"/>
  <c r="F15" i="328" a="1"/>
  <c r="F15" i="328" s="1"/>
  <c r="E15" i="328" a="1"/>
  <c r="E15" i="328" s="1"/>
  <c r="AA15" i="328"/>
  <c r="D15" i="328"/>
  <c r="G15" i="328" a="1"/>
  <c r="G15" i="328" s="1"/>
  <c r="G22" i="328" a="1"/>
  <c r="G22" i="328" s="1"/>
  <c r="E22" i="328" a="1"/>
  <c r="E22" i="328" s="1"/>
  <c r="O22" i="328" a="1"/>
  <c r="O22" i="328" s="1"/>
  <c r="M22" i="328" a="1"/>
  <c r="M22" i="328" s="1"/>
  <c r="N22" i="328" a="1"/>
  <c r="N22" i="328" s="1"/>
  <c r="AE22" i="328" s="1"/>
  <c r="D22" i="328"/>
  <c r="L22" i="328" a="1"/>
  <c r="L22" i="328" s="1"/>
  <c r="F22" i="328" a="1"/>
  <c r="F22" i="328" s="1"/>
  <c r="K22" i="328" a="1"/>
  <c r="K22" i="328" s="1"/>
  <c r="G23" i="329" a="1"/>
  <c r="G23" i="329" s="1"/>
  <c r="AA23" i="329"/>
  <c r="M23" i="329" a="1"/>
  <c r="M23" i="329" s="1"/>
  <c r="F23" i="329" a="1"/>
  <c r="F23" i="329" s="1"/>
  <c r="L23" i="329" a="1"/>
  <c r="L23" i="329" s="1"/>
  <c r="E23" i="329" a="1"/>
  <c r="E23" i="329" s="1"/>
  <c r="D23" i="329"/>
  <c r="K23" i="329" a="1"/>
  <c r="K23" i="329" s="1"/>
  <c r="N23" i="329" a="1"/>
  <c r="N23" i="329" s="1"/>
  <c r="AE23" i="329" s="1"/>
  <c r="E23" i="330" a="1"/>
  <c r="E23" i="330" s="1"/>
  <c r="D23" i="330"/>
  <c r="N23" i="330" a="1"/>
  <c r="N23" i="330" s="1"/>
  <c r="AE23" i="330" s="1"/>
  <c r="G23" i="330" a="1"/>
  <c r="G23" i="330" s="1"/>
  <c r="AA23" i="330"/>
  <c r="M23" i="330" a="1"/>
  <c r="M23" i="330" s="1"/>
  <c r="F23" i="330" a="1"/>
  <c r="F23" i="330" s="1"/>
  <c r="O23" i="330" a="1"/>
  <c r="O23" i="330" s="1"/>
  <c r="L23" i="330" a="1"/>
  <c r="L23" i="330" s="1"/>
  <c r="G20" i="331" a="1"/>
  <c r="G20" i="331" s="1"/>
  <c r="E20" i="331" a="1"/>
  <c r="E20" i="331" s="1"/>
  <c r="D20" i="331"/>
  <c r="L20" i="331" a="1"/>
  <c r="L20" i="331" s="1"/>
  <c r="O20" i="331" a="1"/>
  <c r="O20" i="331" s="1"/>
  <c r="F20" i="331" a="1"/>
  <c r="F20" i="331" s="1"/>
  <c r="AA20" i="331"/>
  <c r="M20" i="331" a="1"/>
  <c r="M20" i="331" s="1"/>
  <c r="F23" i="332" a="1"/>
  <c r="F23" i="332" s="1"/>
  <c r="N23" i="332" a="1"/>
  <c r="N23" i="332" s="1"/>
  <c r="AE23" i="332" s="1"/>
  <c r="G23" i="332" a="1"/>
  <c r="G23" i="332" s="1"/>
  <c r="O23" i="332" a="1"/>
  <c r="O23" i="332" s="1"/>
  <c r="E23" i="332" a="1"/>
  <c r="E23" i="332" s="1"/>
  <c r="L23" i="332" a="1"/>
  <c r="L23" i="332" s="1"/>
  <c r="AA23" i="332"/>
  <c r="M23" i="332" a="1"/>
  <c r="M23" i="332" s="1"/>
  <c r="D23" i="332"/>
  <c r="G16" i="334" a="1"/>
  <c r="G16" i="334" s="1"/>
  <c r="O16" i="334" a="1"/>
  <c r="O16" i="334" s="1"/>
  <c r="F16" i="334" a="1"/>
  <c r="F16" i="334" s="1"/>
  <c r="M16" i="334" a="1"/>
  <c r="M16" i="334" s="1"/>
  <c r="N16" i="334" a="1"/>
  <c r="N16" i="334" s="1"/>
  <c r="AE16" i="334" s="1"/>
  <c r="L16" i="334" a="1"/>
  <c r="L16" i="334" s="1"/>
  <c r="E17" i="335" a="1"/>
  <c r="E17" i="335" s="1"/>
  <c r="AA17" i="335"/>
  <c r="M17" i="335" a="1"/>
  <c r="M17" i="335" s="1"/>
  <c r="F17" i="335" a="1"/>
  <c r="F17" i="335" s="1"/>
  <c r="K17" i="335" a="1"/>
  <c r="K17" i="335" s="1"/>
  <c r="L17" i="335" a="1"/>
  <c r="L17" i="335" s="1"/>
  <c r="N17" i="335" a="1"/>
  <c r="N17" i="335" s="1"/>
  <c r="AE17" i="335" s="1"/>
  <c r="AA13" i="337"/>
  <c r="M13" i="337" a="1"/>
  <c r="M13" i="337" s="1"/>
  <c r="L13" i="337" a="1"/>
  <c r="L13" i="337" s="1"/>
  <c r="E13" i="337" a="1"/>
  <c r="E13" i="337" s="1"/>
  <c r="O13" i="337" a="1"/>
  <c r="O13" i="337" s="1"/>
  <c r="K13" i="337" a="1"/>
  <c r="K13" i="337" s="1"/>
  <c r="N13" i="337" a="1"/>
  <c r="N13" i="337" s="1"/>
  <c r="AE13" i="337" s="1"/>
  <c r="F13" i="337" a="1"/>
  <c r="F13" i="337" s="1"/>
  <c r="AA21" i="339"/>
  <c r="F21" i="339" a="1"/>
  <c r="F21" i="339" s="1"/>
  <c r="K21" i="339" a="1"/>
  <c r="K21" i="339" s="1"/>
  <c r="G21" i="339" a="1"/>
  <c r="G21" i="339" s="1"/>
  <c r="D21" i="339"/>
  <c r="L21" i="339" a="1"/>
  <c r="L21" i="339" s="1"/>
  <c r="N21" i="339" a="1"/>
  <c r="N21" i="339" s="1"/>
  <c r="AE21" i="339" s="1"/>
  <c r="E21" i="339" a="1"/>
  <c r="E21" i="339" s="1"/>
  <c r="O19" i="341" a="1"/>
  <c r="O19" i="341" s="1"/>
  <c r="N19" i="341" a="1"/>
  <c r="N19" i="341" s="1"/>
  <c r="AE19" i="341" s="1"/>
  <c r="G19" i="341" a="1"/>
  <c r="G19" i="341" s="1"/>
  <c r="E19" i="341" a="1"/>
  <c r="E19" i="341" s="1"/>
  <c r="D19" i="341"/>
  <c r="O22" i="332" a="1"/>
  <c r="O22" i="332" s="1"/>
  <c r="D22" i="332"/>
  <c r="M22" i="332" a="1"/>
  <c r="M22" i="332" s="1"/>
  <c r="F22" i="332" a="1"/>
  <c r="F22" i="332" s="1"/>
  <c r="K22" i="332" a="1"/>
  <c r="K22" i="332" s="1"/>
  <c r="N22" i="332" a="1"/>
  <c r="N22" i="332" s="1"/>
  <c r="AE22" i="332" s="1"/>
  <c r="G22" i="332" a="1"/>
  <c r="G22" i="332" s="1"/>
  <c r="AA22" i="332"/>
  <c r="E22" i="332" a="1"/>
  <c r="E22" i="332" s="1"/>
  <c r="L22" i="332" a="1"/>
  <c r="L22" i="332" s="1"/>
  <c r="K14" i="334" a="1"/>
  <c r="K14" i="334" s="1"/>
  <c r="E14" i="334" a="1"/>
  <c r="E14" i="334" s="1"/>
  <c r="N14" i="334" a="1"/>
  <c r="N14" i="334" s="1"/>
  <c r="AE14" i="334" s="1"/>
  <c r="G14" i="334" a="1"/>
  <c r="G14" i="334" s="1"/>
  <c r="AA14" i="334"/>
  <c r="F14" i="334" a="1"/>
  <c r="F14" i="334" s="1"/>
  <c r="AA15" i="335"/>
  <c r="N15" i="335" a="1"/>
  <c r="N15" i="335" s="1"/>
  <c r="AE15" i="335" s="1"/>
  <c r="O15" i="335" a="1"/>
  <c r="O15" i="335" s="1"/>
  <c r="L15" i="335" a="1"/>
  <c r="L15" i="335" s="1"/>
  <c r="E15" i="335" a="1"/>
  <c r="E15" i="335" s="1"/>
  <c r="G15" i="335" a="1"/>
  <c r="G15" i="335" s="1"/>
  <c r="K15" i="335" a="1"/>
  <c r="K15" i="335" s="1"/>
  <c r="N17" i="337" a="1"/>
  <c r="N17" i="337" s="1"/>
  <c r="AE17" i="337" s="1"/>
  <c r="D17" i="337"/>
  <c r="F17" i="337" a="1"/>
  <c r="F17" i="337" s="1"/>
  <c r="E17" i="337" a="1"/>
  <c r="E17" i="337" s="1"/>
  <c r="O17" i="337" a="1"/>
  <c r="O17" i="337" s="1"/>
  <c r="L17" i="337" a="1"/>
  <c r="L17" i="337" s="1"/>
  <c r="M17" i="337" a="1"/>
  <c r="M17" i="337" s="1"/>
  <c r="E20" i="338" a="1"/>
  <c r="E20" i="338" s="1"/>
  <c r="O20" i="338" a="1"/>
  <c r="O20" i="338" s="1"/>
  <c r="L20" i="338" a="1"/>
  <c r="L20" i="338" s="1"/>
  <c r="D20" i="338"/>
  <c r="N20" i="338" a="1"/>
  <c r="N20" i="338" s="1"/>
  <c r="AE20" i="338" s="1"/>
  <c r="M20" i="338" a="1"/>
  <c r="M20" i="338" s="1"/>
  <c r="G20" i="338" a="1"/>
  <c r="G20" i="338" s="1"/>
  <c r="L14" i="340" a="1"/>
  <c r="L14" i="340" s="1"/>
  <c r="E14" i="340" a="1"/>
  <c r="E14" i="340" s="1"/>
  <c r="D14" i="340"/>
  <c r="N14" i="340" a="1"/>
  <c r="N14" i="340" s="1"/>
  <c r="AE14" i="340" s="1"/>
  <c r="AA14" i="340"/>
  <c r="G14" i="340" a="1"/>
  <c r="G14" i="340" s="1"/>
  <c r="AA21" i="341"/>
  <c r="G21" i="341" a="1"/>
  <c r="G21" i="341" s="1"/>
  <c r="M21" i="341" a="1"/>
  <c r="M21" i="341" s="1"/>
  <c r="E21" i="341" a="1"/>
  <c r="E21" i="341" s="1"/>
  <c r="D19" i="343"/>
  <c r="N19" i="343" a="1"/>
  <c r="N19" i="343" s="1"/>
  <c r="AE19" i="343" s="1"/>
  <c r="E19" i="343" a="1"/>
  <c r="E19" i="343" s="1"/>
  <c r="M19" i="343" a="1"/>
  <c r="M19" i="343" s="1"/>
  <c r="AA19" i="343"/>
  <c r="G15" i="345" a="1"/>
  <c r="G15" i="345" s="1"/>
  <c r="D15" i="345"/>
  <c r="N15" i="345" a="1"/>
  <c r="N15" i="345" s="1"/>
  <c r="AE15" i="345" s="1"/>
  <c r="K15" i="345" a="1"/>
  <c r="K15" i="345" s="1"/>
  <c r="O15" i="345" a="1"/>
  <c r="O15" i="345" s="1"/>
  <c r="E15" i="345" a="1"/>
  <c r="E15" i="345" s="1"/>
  <c r="O17" i="336" a="1"/>
  <c r="O17" i="336" s="1"/>
  <c r="D17" i="336"/>
  <c r="E17" i="336" a="1"/>
  <c r="E17" i="336" s="1"/>
  <c r="N17" i="336" a="1"/>
  <c r="N17" i="336" s="1"/>
  <c r="AE17" i="336" s="1"/>
  <c r="M17" i="336" a="1"/>
  <c r="M17" i="336" s="1"/>
  <c r="K17" i="336" a="1"/>
  <c r="K17" i="336" s="1"/>
  <c r="L17" i="336" a="1"/>
  <c r="L17" i="336" s="1"/>
  <c r="AA17" i="336"/>
  <c r="N18" i="337" a="1"/>
  <c r="N18" i="337" s="1"/>
  <c r="AE18" i="337" s="1"/>
  <c r="M18" i="337" a="1"/>
  <c r="M18" i="337" s="1"/>
  <c r="L18" i="337" a="1"/>
  <c r="L18" i="337" s="1"/>
  <c r="E18" i="337" a="1"/>
  <c r="E18" i="337" s="1"/>
  <c r="K18" i="337" a="1"/>
  <c r="K18" i="337" s="1"/>
  <c r="AA18" i="337"/>
  <c r="D18" i="337"/>
  <c r="F18" i="337" a="1"/>
  <c r="F18" i="337" s="1"/>
  <c r="M21" i="338" a="1"/>
  <c r="M21" i="338" s="1"/>
  <c r="D21" i="338"/>
  <c r="E21" i="338" a="1"/>
  <c r="E21" i="338" s="1"/>
  <c r="K21" i="338" a="1"/>
  <c r="K21" i="338" s="1"/>
  <c r="N21" i="338" a="1"/>
  <c r="N21" i="338" s="1"/>
  <c r="AE21" i="338" s="1"/>
  <c r="G21" i="338" a="1"/>
  <c r="G21" i="338" s="1"/>
  <c r="F21" i="338" a="1"/>
  <c r="F21" i="338" s="1"/>
  <c r="AA21" i="338"/>
  <c r="G22" i="340" a="1"/>
  <c r="G22" i="340" s="1"/>
  <c r="N22" i="340" a="1"/>
  <c r="N22" i="340" s="1"/>
  <c r="AE22" i="340" s="1"/>
  <c r="E22" i="340" a="1"/>
  <c r="E22" i="340" s="1"/>
  <c r="D22" i="340"/>
  <c r="F22" i="340" a="1"/>
  <c r="F22" i="340" s="1"/>
  <c r="AA22" i="340"/>
  <c r="O22" i="340" a="1"/>
  <c r="O22" i="340" s="1"/>
  <c r="M22" i="340" a="1"/>
  <c r="M22" i="340" s="1"/>
  <c r="K22" i="340" a="1"/>
  <c r="K22" i="340" s="1"/>
  <c r="E12" i="342" a="1"/>
  <c r="E12" i="342" s="1"/>
  <c r="G12" i="342" a="1"/>
  <c r="G12" i="342" s="1"/>
  <c r="O12" i="342" a="1"/>
  <c r="O12" i="342" s="1"/>
  <c r="K12" i="342" a="1"/>
  <c r="K12" i="342" s="1"/>
  <c r="N12" i="342" a="1"/>
  <c r="N12" i="342" s="1"/>
  <c r="AE12" i="342" s="1"/>
  <c r="L12" i="342" a="1"/>
  <c r="L12" i="342" s="1"/>
  <c r="D12" i="342"/>
  <c r="D16" i="343"/>
  <c r="G16" i="343" a="1"/>
  <c r="G16" i="343" s="1"/>
  <c r="F16" i="343" a="1"/>
  <c r="F16" i="343" s="1"/>
  <c r="K16" i="343" a="1"/>
  <c r="K16" i="343" s="1"/>
  <c r="E16" i="343" a="1"/>
  <c r="E16" i="343" s="1"/>
  <c r="O18" i="344" a="1"/>
  <c r="O18" i="344" s="1"/>
  <c r="M18" i="344" a="1"/>
  <c r="M18" i="344" s="1"/>
  <c r="AA18" i="344"/>
  <c r="E18" i="344" a="1"/>
  <c r="E18" i="344" s="1"/>
  <c r="F18" i="344" a="1"/>
  <c r="F18" i="344" s="1"/>
  <c r="L18" i="344" a="1"/>
  <c r="L18" i="344" s="1"/>
  <c r="G10" i="346" a="1"/>
  <c r="G10" i="346" s="1"/>
  <c r="O10" i="346" a="1"/>
  <c r="O10" i="346" s="1"/>
  <c r="AA10" i="346"/>
  <c r="M10" i="346" a="1"/>
  <c r="M10" i="346" s="1"/>
  <c r="L10" i="346" a="1"/>
  <c r="L10" i="346" s="1"/>
  <c r="E10" i="346" a="1"/>
  <c r="E10" i="346" s="1"/>
  <c r="F10" i="346" a="1"/>
  <c r="F10" i="346" s="1"/>
  <c r="K10" i="346" a="1"/>
  <c r="K10" i="346" s="1"/>
  <c r="AA18" i="346"/>
  <c r="M18" i="346" a="1"/>
  <c r="M18" i="346" s="1"/>
  <c r="F18" i="346" a="1"/>
  <c r="F18" i="346" s="1"/>
  <c r="L18" i="346" a="1"/>
  <c r="L18" i="346" s="1"/>
  <c r="K18" i="346" a="1"/>
  <c r="K18" i="346" s="1"/>
  <c r="N18" i="346" a="1"/>
  <c r="N18" i="346" s="1"/>
  <c r="AE18" i="346" s="1"/>
  <c r="G19" i="336" a="1"/>
  <c r="G19" i="336" s="1"/>
  <c r="K19" i="336" a="1"/>
  <c r="K19" i="336" s="1"/>
  <c r="F19" i="336" a="1"/>
  <c r="F19" i="336" s="1"/>
  <c r="O19" i="336" a="1"/>
  <c r="O19" i="336" s="1"/>
  <c r="AA19" i="336"/>
  <c r="M19" i="336" a="1"/>
  <c r="M19" i="336" s="1"/>
  <c r="D19" i="336"/>
  <c r="AA19" i="338"/>
  <c r="M19" i="338" a="1"/>
  <c r="M19" i="338" s="1"/>
  <c r="N19" i="338" a="1"/>
  <c r="N19" i="338" s="1"/>
  <c r="AE19" i="338" s="1"/>
  <c r="G19" i="338" a="1"/>
  <c r="G19" i="338" s="1"/>
  <c r="O19" i="338" a="1"/>
  <c r="O19" i="338" s="1"/>
  <c r="L19" i="338" a="1"/>
  <c r="L19" i="338" s="1"/>
  <c r="D19" i="338"/>
  <c r="E19" i="338" a="1"/>
  <c r="E19" i="338" s="1"/>
  <c r="D18" i="339"/>
  <c r="G18" i="339" a="1"/>
  <c r="G18" i="339" s="1"/>
  <c r="L18" i="339" a="1"/>
  <c r="L18" i="339" s="1"/>
  <c r="AA18" i="339"/>
  <c r="L19" i="340" a="1"/>
  <c r="L19" i="340" s="1"/>
  <c r="N19" i="340" a="1"/>
  <c r="N19" i="340" s="1"/>
  <c r="AE19" i="340" s="1"/>
  <c r="E19" i="340" a="1"/>
  <c r="E19" i="340" s="1"/>
  <c r="D19" i="340"/>
  <c r="O19" i="340" a="1"/>
  <c r="O19" i="340" s="1"/>
  <c r="F22" i="341" a="1"/>
  <c r="F22" i="341" s="1"/>
  <c r="M22" i="341" a="1"/>
  <c r="M22" i="341" s="1"/>
  <c r="N22" i="341" a="1"/>
  <c r="N22" i="341" s="1"/>
  <c r="AE22" i="341" s="1"/>
  <c r="G22" i="341" a="1"/>
  <c r="G22" i="341" s="1"/>
  <c r="K22" i="341" a="1"/>
  <c r="K22" i="341" s="1"/>
  <c r="O22" i="341" a="1"/>
  <c r="O22" i="341" s="1"/>
  <c r="N23" i="342" a="1"/>
  <c r="N23" i="342" s="1"/>
  <c r="AE23" i="342" s="1"/>
  <c r="G23" i="342" a="1"/>
  <c r="G23" i="342" s="1"/>
  <c r="F23" i="342" a="1"/>
  <c r="F23" i="342" s="1"/>
  <c r="E23" i="342" a="1"/>
  <c r="E23" i="342" s="1"/>
  <c r="K23" i="342" a="1"/>
  <c r="K23" i="342" s="1"/>
  <c r="D23" i="342"/>
  <c r="O23" i="342" a="1"/>
  <c r="O23" i="342" s="1"/>
  <c r="G23" i="343" a="1"/>
  <c r="G23" i="343" s="1"/>
  <c r="F23" i="343" a="1"/>
  <c r="F23" i="343" s="1"/>
  <c r="M23" i="343" a="1"/>
  <c r="M23" i="343" s="1"/>
  <c r="K23" i="343" a="1"/>
  <c r="K23" i="343" s="1"/>
  <c r="E23" i="343" a="1"/>
  <c r="E23" i="343" s="1"/>
  <c r="O23" i="343" a="1"/>
  <c r="O23" i="343" s="1"/>
  <c r="L23" i="343" a="1"/>
  <c r="L23" i="343" s="1"/>
  <c r="G22" i="344" a="1"/>
  <c r="G22" i="344" s="1"/>
  <c r="F22" i="344" a="1"/>
  <c r="F22" i="344" s="1"/>
  <c r="O22" i="344" a="1"/>
  <c r="O22" i="344" s="1"/>
  <c r="K22" i="344" a="1"/>
  <c r="K22" i="344" s="1"/>
  <c r="L22" i="344" a="1"/>
  <c r="L22" i="344" s="1"/>
  <c r="E22" i="344" a="1"/>
  <c r="E22" i="344" s="1"/>
  <c r="O18" i="345" a="1"/>
  <c r="O18" i="345" s="1"/>
  <c r="D18" i="345"/>
  <c r="F18" i="345" a="1"/>
  <c r="F18" i="345" s="1"/>
  <c r="E18" i="345" a="1"/>
  <c r="E18" i="345" s="1"/>
  <c r="F17" i="339" a="1"/>
  <c r="F17" i="339" s="1"/>
  <c r="AA17" i="339"/>
  <c r="G17" i="339" a="1"/>
  <c r="G17" i="339" s="1"/>
  <c r="E17" i="339" a="1"/>
  <c r="E17" i="339" s="1"/>
  <c r="O17" i="339" a="1"/>
  <c r="O17" i="339" s="1"/>
  <c r="N17" i="339" a="1"/>
  <c r="N17" i="339" s="1"/>
  <c r="AE17" i="339" s="1"/>
  <c r="M17" i="339" a="1"/>
  <c r="M17" i="339" s="1"/>
  <c r="K17" i="339" a="1"/>
  <c r="K17" i="339" s="1"/>
  <c r="O21" i="323" a="1"/>
  <c r="O21" i="323" s="1"/>
  <c r="K21" i="323" a="1"/>
  <c r="K21" i="323" s="1"/>
  <c r="D21" i="323"/>
  <c r="AA21" i="323"/>
  <c r="G21" i="323" a="1"/>
  <c r="G21" i="323" s="1"/>
  <c r="F21" i="323" a="1"/>
  <c r="F21" i="323" s="1"/>
  <c r="L21" i="323" a="1"/>
  <c r="L21" i="323" s="1"/>
  <c r="G21" i="317" a="1"/>
  <c r="G21" i="317" s="1"/>
  <c r="F21" i="317" a="1"/>
  <c r="F21" i="317" s="1"/>
  <c r="E21" i="317" a="1"/>
  <c r="E21" i="317" s="1"/>
  <c r="K21" i="317" a="1"/>
  <c r="K21" i="317" s="1"/>
  <c r="O21" i="312" a="1"/>
  <c r="O21" i="312" s="1"/>
  <c r="G21" i="312" a="1"/>
  <c r="G21" i="312" s="1"/>
  <c r="M21" i="312" a="1"/>
  <c r="M21" i="312" s="1"/>
  <c r="F21" i="312" a="1"/>
  <c r="F21" i="312" s="1"/>
  <c r="E21" i="312" a="1"/>
  <c r="E21" i="312" s="1"/>
  <c r="L21" i="312" a="1"/>
  <c r="L21" i="312" s="1"/>
  <c r="G23" i="324" a="1"/>
  <c r="G23" i="324" s="1"/>
  <c r="N23" i="324" a="1"/>
  <c r="N23" i="324" s="1"/>
  <c r="AE23" i="324" s="1"/>
  <c r="E23" i="324" a="1"/>
  <c r="E23" i="324" s="1"/>
  <c r="O23" i="324" a="1"/>
  <c r="O23" i="324" s="1"/>
  <c r="K23" i="324" a="1"/>
  <c r="K23" i="324" s="1"/>
  <c r="F23" i="324" a="1"/>
  <c r="F23" i="324" s="1"/>
  <c r="G21" i="325" a="1"/>
  <c r="G21" i="325" s="1"/>
  <c r="O21" i="325" a="1"/>
  <c r="O21" i="325" s="1"/>
  <c r="L21" i="325" a="1"/>
  <c r="L21" i="325" s="1"/>
  <c r="E21" i="325" a="1"/>
  <c r="E21" i="325" s="1"/>
  <c r="O23" i="345" a="1"/>
  <c r="O23" i="345" s="1"/>
  <c r="K23" i="345" a="1"/>
  <c r="K23" i="345" s="1"/>
  <c r="G23" i="345" a="1"/>
  <c r="G23" i="345" s="1"/>
  <c r="G20" i="311" a="1"/>
  <c r="G20" i="311" s="1"/>
  <c r="F20" i="311" a="1"/>
  <c r="F20" i="311" s="1"/>
  <c r="E20" i="311" a="1"/>
  <c r="E20" i="311" s="1"/>
  <c r="G22" i="313" a="1"/>
  <c r="G22" i="313" s="1"/>
  <c r="M22" i="313" a="1"/>
  <c r="M22" i="313" s="1"/>
  <c r="K20" i="319" a="1"/>
  <c r="K20" i="319" s="1"/>
  <c r="AA20" i="319"/>
  <c r="O22" i="320" a="1"/>
  <c r="O22" i="320" s="1"/>
  <c r="K22" i="320" a="1"/>
  <c r="K22" i="320" s="1"/>
  <c r="F22" i="320" a="1"/>
  <c r="F22" i="320" s="1"/>
  <c r="N22" i="320" a="1"/>
  <c r="N22" i="320" s="1"/>
  <c r="AE22" i="320" s="1"/>
  <c r="E22" i="320" a="1"/>
  <c r="E22" i="320" s="1"/>
  <c r="G22" i="320" a="1"/>
  <c r="G22" i="320" s="1"/>
  <c r="AA22" i="320"/>
  <c r="L22" i="320" a="1"/>
  <c r="L22" i="320" s="1"/>
  <c r="O23" i="314" a="1"/>
  <c r="O23" i="314" s="1"/>
  <c r="G23" i="314" a="1"/>
  <c r="G23" i="314" s="1"/>
  <c r="F23" i="314" a="1"/>
  <c r="F23" i="314" s="1"/>
  <c r="K23" i="314" a="1"/>
  <c r="K23" i="314" s="1"/>
  <c r="O21" i="318" a="1"/>
  <c r="O21" i="318" s="1"/>
  <c r="G21" i="318" a="1"/>
  <c r="G21" i="318" s="1"/>
  <c r="N21" i="318" a="1"/>
  <c r="N21" i="318" s="1"/>
  <c r="AE21" i="318" s="1"/>
  <c r="F21" i="318" a="1"/>
  <c r="F21" i="318" s="1"/>
  <c r="E21" i="318" a="1"/>
  <c r="E21" i="318" s="1"/>
  <c r="F22" i="335" a="1"/>
  <c r="F22" i="335" s="1"/>
  <c r="E22" i="335" a="1"/>
  <c r="E22" i="335" s="1"/>
  <c r="M22" i="335" a="1"/>
  <c r="M22" i="335" s="1"/>
  <c r="M21" i="326" a="1"/>
  <c r="M21" i="326" s="1"/>
  <c r="O21" i="326" a="1"/>
  <c r="O21" i="326" s="1"/>
  <c r="E21" i="326" a="1"/>
  <c r="E21" i="326" s="1"/>
  <c r="F21" i="326" a="1"/>
  <c r="F21" i="326" s="1"/>
  <c r="G21" i="326" a="1"/>
  <c r="G21" i="326" s="1"/>
  <c r="AA23" i="327"/>
  <c r="L23" i="327" a="1"/>
  <c r="L23" i="327" s="1"/>
  <c r="D23" i="327"/>
  <c r="M23" i="327" a="1"/>
  <c r="M23" i="327" s="1"/>
  <c r="F23" i="327" a="1"/>
  <c r="F23" i="327" s="1"/>
  <c r="E23" i="327" a="1"/>
  <c r="E23" i="327" s="1"/>
  <c r="G23" i="337" a="1"/>
  <c r="G23" i="337" s="1"/>
  <c r="M23" i="337" a="1"/>
  <c r="M23" i="337" s="1"/>
  <c r="L23" i="337" a="1"/>
  <c r="L23" i="337" s="1"/>
  <c r="N23" i="337" a="1"/>
  <c r="N23" i="337" s="1"/>
  <c r="AE23" i="337" s="1"/>
  <c r="N22" i="326" a="1"/>
  <c r="N22" i="326" s="1"/>
  <c r="AE22" i="326" s="1"/>
  <c r="G22" i="326" a="1"/>
  <c r="G22" i="326" s="1"/>
  <c r="AA22" i="326"/>
  <c r="F22" i="326" a="1"/>
  <c r="F22" i="326" s="1"/>
  <c r="M20" i="327" a="1"/>
  <c r="M20" i="327" s="1"/>
  <c r="G20" i="327" a="1"/>
  <c r="G20" i="327" s="1"/>
  <c r="O20" i="327" a="1"/>
  <c r="O20" i="327" s="1"/>
  <c r="N20" i="335" a="1"/>
  <c r="N20" i="335" s="1"/>
  <c r="AE20" i="335" s="1"/>
  <c r="O20" i="335" a="1"/>
  <c r="O20" i="335" s="1"/>
  <c r="K20" i="335" a="1"/>
  <c r="K20" i="335" s="1"/>
  <c r="D20" i="335"/>
  <c r="M20" i="335" a="1"/>
  <c r="M20" i="335" s="1"/>
  <c r="L20" i="335" a="1"/>
  <c r="L20" i="335" s="1"/>
  <c r="G20" i="335" a="1"/>
  <c r="G20" i="335" s="1"/>
  <c r="AA20" i="335"/>
  <c r="F20" i="335" a="1"/>
  <c r="F20" i="335" s="1"/>
  <c r="O21" i="334" a="1"/>
  <c r="O21" i="334" s="1"/>
  <c r="N21" i="334" a="1"/>
  <c r="N21" i="334" s="1"/>
  <c r="AE21" i="334" s="1"/>
  <c r="AA21" i="334"/>
  <c r="L21" i="334" a="1"/>
  <c r="L21" i="334" s="1"/>
  <c r="G21" i="334" a="1"/>
  <c r="G21" i="334" s="1"/>
  <c r="M21" i="334" a="1"/>
  <c r="M21" i="334" s="1"/>
  <c r="D21" i="334"/>
  <c r="G22" i="338" a="1"/>
  <c r="G22" i="338" s="1"/>
  <c r="AA22" i="338"/>
  <c r="F22" i="338" a="1"/>
  <c r="F22" i="338" s="1"/>
  <c r="O22" i="338" a="1"/>
  <c r="O22" i="338" s="1"/>
  <c r="L22" i="338" a="1"/>
  <c r="L22" i="338" s="1"/>
  <c r="E22" i="338" a="1"/>
  <c r="E22" i="338" s="1"/>
  <c r="N22" i="338" a="1"/>
  <c r="N22" i="338" s="1"/>
  <c r="AE22" i="338" s="1"/>
  <c r="K22" i="338" a="1"/>
  <c r="K22" i="338" s="1"/>
  <c r="F20" i="340" a="1"/>
  <c r="F20" i="340" s="1"/>
  <c r="L20" i="340" a="1"/>
  <c r="L20" i="340" s="1"/>
  <c r="E20" i="340" a="1"/>
  <c r="E20" i="340" s="1"/>
  <c r="N20" i="340" a="1"/>
  <c r="N20" i="340" s="1"/>
  <c r="AE20" i="340" s="1"/>
  <c r="K20" i="340" a="1"/>
  <c r="K20" i="340" s="1"/>
  <c r="D20" i="340"/>
  <c r="M20" i="340" a="1"/>
  <c r="M20" i="340" s="1"/>
  <c r="O20" i="337" a="1"/>
  <c r="O20" i="337" s="1"/>
  <c r="G20" i="337" a="1"/>
  <c r="G20" i="337" s="1"/>
  <c r="AA20" i="337"/>
  <c r="E20" i="337" a="1"/>
  <c r="E20" i="337" s="1"/>
  <c r="N23" i="338" a="1"/>
  <c r="N23" i="338" s="1"/>
  <c r="AE23" i="338" s="1"/>
  <c r="E23" i="338" a="1"/>
  <c r="E23" i="338" s="1"/>
  <c r="AA23" i="338"/>
  <c r="M23" i="338" a="1"/>
  <c r="M23" i="338" s="1"/>
  <c r="G23" i="338" a="1"/>
  <c r="G23" i="338" s="1"/>
  <c r="D23" i="338"/>
  <c r="K23" i="338" a="1"/>
  <c r="K23" i="338" s="1"/>
  <c r="L23" i="338" a="1"/>
  <c r="L23" i="338" s="1"/>
  <c r="F23" i="338" a="1"/>
  <c r="F23" i="338" s="1"/>
  <c r="O23" i="338" a="1"/>
  <c r="O23" i="338" s="1"/>
  <c r="G20" i="339" a="1"/>
  <c r="G20" i="339" s="1"/>
  <c r="N20" i="339" a="1"/>
  <c r="N20" i="339" s="1"/>
  <c r="AE20" i="339" s="1"/>
  <c r="M21" i="345" a="1"/>
  <c r="M21" i="345" s="1"/>
  <c r="G21" i="345" a="1"/>
  <c r="G21" i="345" s="1"/>
  <c r="F21" i="345" a="1"/>
  <c r="F21" i="345" s="1"/>
  <c r="O21" i="345" a="1"/>
  <c r="O21" i="345" s="1"/>
  <c r="E21" i="345" a="1"/>
  <c r="E21" i="345" s="1"/>
  <c r="G23" i="325" a="1"/>
  <c r="G23" i="325" s="1"/>
  <c r="K23" i="325" a="1"/>
  <c r="K23" i="325" s="1"/>
  <c r="AA20" i="322"/>
  <c r="D20" i="322"/>
  <c r="O20" i="322" a="1"/>
  <c r="O20" i="322" s="1"/>
  <c r="M20" i="322" a="1"/>
  <c r="M20" i="322" s="1"/>
  <c r="AA22" i="331"/>
  <c r="L22" i="331" a="1"/>
  <c r="L22" i="331" s="1"/>
  <c r="O22" i="331" a="1"/>
  <c r="O22" i="331" s="1"/>
  <c r="G22" i="331" a="1"/>
  <c r="G22" i="331" s="1"/>
  <c r="K22" i="331" a="1"/>
  <c r="K22" i="331" s="1"/>
  <c r="F22" i="331" a="1"/>
  <c r="F22" i="331" s="1"/>
  <c r="E22" i="331" a="1"/>
  <c r="E22" i="331" s="1"/>
  <c r="N22" i="331" a="1"/>
  <c r="N22" i="331" s="1"/>
  <c r="AE22" i="331" s="1"/>
  <c r="L20" i="312" a="1"/>
  <c r="L20" i="312" s="1"/>
  <c r="G20" i="312" a="1"/>
  <c r="G20" i="312" s="1"/>
  <c r="M21" i="310" a="1"/>
  <c r="M21" i="310" s="1"/>
  <c r="N21" i="310" a="1"/>
  <c r="N21" i="310" s="1"/>
  <c r="AE21" i="310" s="1"/>
  <c r="F21" i="310" a="1"/>
  <c r="F21" i="310" s="1"/>
  <c r="E21" i="310" a="1"/>
  <c r="E21" i="310" s="1"/>
  <c r="G21" i="310" a="1"/>
  <c r="G21" i="310" s="1"/>
  <c r="O21" i="310" a="1"/>
  <c r="O21" i="310" s="1"/>
  <c r="K23" i="321" a="1"/>
  <c r="K23" i="321" s="1"/>
  <c r="O23" i="321" a="1"/>
  <c r="O23" i="321" s="1"/>
  <c r="M23" i="321" a="1"/>
  <c r="M23" i="321" s="1"/>
  <c r="L23" i="321" a="1"/>
  <c r="L23" i="321" s="1"/>
  <c r="F23" i="321" a="1"/>
  <c r="F23" i="321" s="1"/>
  <c r="N23" i="321" a="1"/>
  <c r="N23" i="321" s="1"/>
  <c r="AE23" i="321" s="1"/>
  <c r="E23" i="321" a="1"/>
  <c r="E23" i="321" s="1"/>
  <c r="AA23" i="321"/>
  <c r="D23" i="321"/>
  <c r="G23" i="321" a="1"/>
  <c r="G23" i="321" s="1"/>
  <c r="G22" i="323" a="1"/>
  <c r="G22" i="323" s="1"/>
  <c r="L22" i="323" a="1"/>
  <c r="L22" i="323" s="1"/>
  <c r="F22" i="323" a="1"/>
  <c r="F22" i="323" s="1"/>
  <c r="K22" i="323" a="1"/>
  <c r="K22" i="323" s="1"/>
  <c r="E22" i="323" a="1"/>
  <c r="E22" i="323" s="1"/>
  <c r="AA22" i="323"/>
  <c r="D22" i="323"/>
  <c r="M22" i="323" a="1"/>
  <c r="M22" i="323" s="1"/>
  <c r="AA21" i="329"/>
  <c r="G21" i="329" a="1"/>
  <c r="G21" i="329" s="1"/>
  <c r="N21" i="330" a="1"/>
  <c r="N21" i="330" s="1"/>
  <c r="AE21" i="330" s="1"/>
  <c r="L21" i="330" a="1"/>
  <c r="L21" i="330" s="1"/>
  <c r="G21" i="330" a="1"/>
  <c r="G21" i="330" s="1"/>
  <c r="K21" i="330" a="1"/>
  <c r="K21" i="330" s="1"/>
  <c r="F21" i="330" a="1"/>
  <c r="F21" i="330" s="1"/>
  <c r="M21" i="330" a="1"/>
  <c r="M21" i="330" s="1"/>
  <c r="E21" i="330" a="1"/>
  <c r="E21" i="330" s="1"/>
  <c r="D21" i="330"/>
  <c r="AA21" i="330"/>
  <c r="O21" i="330" a="1"/>
  <c r="O21" i="330" s="1"/>
  <c r="G23" i="336" a="1"/>
  <c r="G23" i="336" s="1"/>
  <c r="O23" i="336" a="1"/>
  <c r="O23" i="336" s="1"/>
  <c r="K23" i="336" a="1"/>
  <c r="K23" i="336" s="1"/>
  <c r="F23" i="336" a="1"/>
  <c r="F23" i="336" s="1"/>
  <c r="AA23" i="336"/>
  <c r="F23" i="313" a="1"/>
  <c r="F23" i="313" s="1"/>
  <c r="G23" i="313" a="1"/>
  <c r="G23" i="313" s="1"/>
  <c r="M21" i="314" a="1"/>
  <c r="M21" i="314" s="1"/>
  <c r="F21" i="314" a="1"/>
  <c r="F21" i="314" s="1"/>
  <c r="E21" i="314" a="1"/>
  <c r="E21" i="314" s="1"/>
  <c r="G21" i="314" a="1"/>
  <c r="G21" i="314" s="1"/>
  <c r="O21" i="314" a="1"/>
  <c r="O21" i="314" s="1"/>
  <c r="L22" i="316" a="1"/>
  <c r="L22" i="316" s="1"/>
  <c r="AA22" i="316"/>
  <c r="M22" i="316" a="1"/>
  <c r="M22" i="316" s="1"/>
  <c r="F22" i="316" a="1"/>
  <c r="F22" i="316" s="1"/>
  <c r="O22" i="316" a="1"/>
  <c r="O22" i="316" s="1"/>
  <c r="G22" i="316" a="1"/>
  <c r="G22" i="316" s="1"/>
  <c r="E22" i="316" a="1"/>
  <c r="E22" i="316" s="1"/>
  <c r="N22" i="316" a="1"/>
  <c r="N22" i="316" s="1"/>
  <c r="AE22" i="316" s="1"/>
  <c r="D22" i="316"/>
  <c r="AA23" i="318"/>
  <c r="G23" i="318" a="1"/>
  <c r="G23" i="318" s="1"/>
  <c r="AA21" i="319"/>
  <c r="K21" i="319" a="1"/>
  <c r="K21" i="319" s="1"/>
  <c r="O21" i="319" a="1"/>
  <c r="O21" i="319" s="1"/>
  <c r="L21" i="319" a="1"/>
  <c r="L21" i="319" s="1"/>
  <c r="G23" i="320" a="1"/>
  <c r="G23" i="320" s="1"/>
  <c r="K23" i="320" a="1"/>
  <c r="K23" i="320" s="1"/>
  <c r="L23" i="309" a="1"/>
  <c r="L23" i="309" s="1"/>
  <c r="N23" i="309" a="1"/>
  <c r="N23" i="309" s="1"/>
  <c r="AE23" i="309" s="1"/>
  <c r="D23" i="309"/>
  <c r="M23" i="309" a="1"/>
  <c r="M23" i="309" s="1"/>
  <c r="E23" i="309" a="1"/>
  <c r="E23" i="309" s="1"/>
  <c r="F22" i="318" a="1"/>
  <c r="F22" i="318" s="1"/>
  <c r="G22" i="318" a="1"/>
  <c r="G22" i="318" s="1"/>
  <c r="K20" i="324" a="1"/>
  <c r="K20" i="324" s="1"/>
  <c r="N20" i="324" a="1"/>
  <c r="N20" i="324" s="1"/>
  <c r="AE20" i="324" s="1"/>
  <c r="G20" i="324" a="1"/>
  <c r="G20" i="324" s="1"/>
  <c r="L20" i="324" a="1"/>
  <c r="L20" i="324" s="1"/>
  <c r="F20" i="324" a="1"/>
  <c r="F20" i="324" s="1"/>
  <c r="E20" i="324" a="1"/>
  <c r="E20" i="324" s="1"/>
  <c r="D20" i="332"/>
  <c r="M20" i="332" a="1"/>
  <c r="M20" i="332" s="1"/>
  <c r="G20" i="332" a="1"/>
  <c r="G20" i="332" s="1"/>
  <c r="G20" i="330" a="1"/>
  <c r="G20" i="330" s="1"/>
  <c r="N20" i="330" a="1"/>
  <c r="N20" i="330" s="1"/>
  <c r="AE20" i="330" s="1"/>
  <c r="K20" i="330" a="1"/>
  <c r="K20" i="330" s="1"/>
  <c r="M20" i="330" a="1"/>
  <c r="M20" i="330" s="1"/>
  <c r="AA20" i="330"/>
  <c r="E20" i="330" a="1"/>
  <c r="E20" i="330" s="1"/>
  <c r="O20" i="330" a="1"/>
  <c r="O20" i="330" s="1"/>
  <c r="D20" i="330"/>
  <c r="L20" i="330" a="1"/>
  <c r="L20" i="330" s="1"/>
  <c r="K20" i="333" a="1"/>
  <c r="K20" i="333" s="1"/>
  <c r="E20" i="333" a="1"/>
  <c r="E20" i="333" s="1"/>
  <c r="O20" i="333" a="1"/>
  <c r="O20" i="333" s="1"/>
  <c r="N20" i="333" a="1"/>
  <c r="N20" i="333" s="1"/>
  <c r="AE20" i="333" s="1"/>
  <c r="G20" i="333" a="1"/>
  <c r="G20" i="333" s="1"/>
  <c r="AA20" i="333"/>
  <c r="L20" i="333" a="1"/>
  <c r="L20" i="333" s="1"/>
  <c r="F20" i="333" a="1"/>
  <c r="F20" i="333" s="1"/>
  <c r="O22" i="334" a="1"/>
  <c r="O22" i="334" s="1"/>
  <c r="D22" i="334"/>
  <c r="M22" i="334" a="1"/>
  <c r="M22" i="334" s="1"/>
  <c r="E22" i="334" a="1"/>
  <c r="E22" i="334" s="1"/>
  <c r="O23" i="326" a="1"/>
  <c r="O23" i="326" s="1"/>
  <c r="G23" i="326" a="1"/>
  <c r="G23" i="326" s="1"/>
  <c r="K23" i="326" a="1"/>
  <c r="K23" i="326" s="1"/>
  <c r="G20" i="328" a="1"/>
  <c r="G20" i="328" s="1"/>
  <c r="E20" i="328" a="1"/>
  <c r="E20" i="328" s="1"/>
  <c r="D20" i="328"/>
  <c r="K23" i="334" a="1"/>
  <c r="K23" i="334" s="1"/>
  <c r="N23" i="334" a="1"/>
  <c r="N23" i="334" s="1"/>
  <c r="AE23" i="334" s="1"/>
  <c r="AA23" i="334"/>
  <c r="M23" i="334" a="1"/>
  <c r="M23" i="334" s="1"/>
  <c r="F23" i="334" a="1"/>
  <c r="F23" i="334" s="1"/>
  <c r="O23" i="334" a="1"/>
  <c r="O23" i="334" s="1"/>
  <c r="L23" i="334" a="1"/>
  <c r="L23" i="334" s="1"/>
  <c r="E23" i="334" a="1"/>
  <c r="E23" i="334" s="1"/>
  <c r="D23" i="334"/>
  <c r="G23" i="334" a="1"/>
  <c r="G23" i="334" s="1"/>
  <c r="L20" i="346" a="1"/>
  <c r="L20" i="346" s="1"/>
  <c r="E20" i="346" a="1"/>
  <c r="E20" i="346" s="1"/>
  <c r="M20" i="346" a="1"/>
  <c r="M20" i="346" s="1"/>
  <c r="D20" i="346"/>
  <c r="G20" i="346" a="1"/>
  <c r="G20" i="346" s="1"/>
  <c r="N22" i="336" a="1"/>
  <c r="N22" i="336" s="1"/>
  <c r="AE22" i="336" s="1"/>
  <c r="K22" i="336" a="1"/>
  <c r="K22" i="336" s="1"/>
  <c r="F22" i="336" a="1"/>
  <c r="F22" i="336" s="1"/>
  <c r="AA22" i="336"/>
  <c r="E22" i="336" a="1"/>
  <c r="E22" i="336" s="1"/>
  <c r="L22" i="336" a="1"/>
  <c r="L22" i="336" s="1"/>
  <c r="G22" i="336" a="1"/>
  <c r="G22" i="336" s="1"/>
  <c r="O22" i="336" a="1"/>
  <c r="O22" i="336" s="1"/>
  <c r="F21" i="343" a="1"/>
  <c r="F21" i="343" s="1"/>
  <c r="G21" i="343" a="1"/>
  <c r="G21" i="343" s="1"/>
  <c r="G23" i="339" a="1"/>
  <c r="G23" i="339" s="1"/>
  <c r="E23" i="339" a="1"/>
  <c r="E23" i="339" s="1"/>
  <c r="M23" i="339" a="1"/>
  <c r="M23" i="339" s="1"/>
  <c r="K23" i="339" a="1"/>
  <c r="K23" i="339" s="1"/>
  <c r="F23" i="339" a="1"/>
  <c r="F23" i="339" s="1"/>
  <c r="O20" i="342" a="1"/>
  <c r="O20" i="342" s="1"/>
  <c r="E20" i="342" a="1"/>
  <c r="E20" i="342" s="1"/>
  <c r="L20" i="342" a="1"/>
  <c r="L20" i="342" s="1"/>
  <c r="D20" i="342"/>
  <c r="K20" i="342" a="1"/>
  <c r="K20" i="342" s="1"/>
  <c r="N20" i="342" a="1"/>
  <c r="N20" i="342" s="1"/>
  <c r="AE20" i="342" s="1"/>
  <c r="F20" i="342" a="1"/>
  <c r="F20" i="342" s="1"/>
  <c r="M20" i="342" a="1"/>
  <c r="M20" i="342" s="1"/>
  <c r="G20" i="342" a="1"/>
  <c r="G20" i="342" s="1"/>
  <c r="AA20" i="342"/>
  <c r="M21" i="346" a="1"/>
  <c r="M21" i="346" s="1"/>
  <c r="F21" i="346" a="1"/>
  <c r="F21" i="346" s="1"/>
  <c r="E21" i="346" a="1"/>
  <c r="E21" i="346" s="1"/>
  <c r="N21" i="346" a="1"/>
  <c r="N21" i="346" s="1"/>
  <c r="AE21" i="346" s="1"/>
  <c r="O20" i="315" a="1"/>
  <c r="O20" i="315" s="1"/>
  <c r="F20" i="315" a="1"/>
  <c r="F20" i="315" s="1"/>
  <c r="AA20" i="315"/>
  <c r="G20" i="315" a="1"/>
  <c r="G20" i="315" s="1"/>
  <c r="N22" i="310" a="1"/>
  <c r="N22" i="310" s="1"/>
  <c r="AE22" i="310" s="1"/>
  <c r="AA22" i="310"/>
  <c r="G22" i="310" a="1"/>
  <c r="G22" i="310" s="1"/>
  <c r="O22" i="310" a="1"/>
  <c r="O22" i="310" s="1"/>
  <c r="F22" i="310" a="1"/>
  <c r="F22" i="310" s="1"/>
  <c r="K18" i="329" a="1"/>
  <c r="K18" i="329" s="1"/>
  <c r="O22" i="329" a="1"/>
  <c r="O22" i="329" s="1"/>
  <c r="E22" i="329" a="1"/>
  <c r="E22" i="329" s="1"/>
  <c r="L23" i="315" a="1"/>
  <c r="L23" i="315" s="1"/>
  <c r="M23" i="315" a="1"/>
  <c r="M23" i="315" s="1"/>
  <c r="D23" i="315"/>
  <c r="E23" i="315" a="1"/>
  <c r="E23" i="315" s="1"/>
  <c r="O23" i="316" a="1"/>
  <c r="O23" i="316" s="1"/>
  <c r="K23" i="316" a="1"/>
  <c r="K23" i="316" s="1"/>
  <c r="AA23" i="316"/>
  <c r="G23" i="316" a="1"/>
  <c r="G23" i="316" s="1"/>
  <c r="G20" i="317" a="1"/>
  <c r="G20" i="317" s="1"/>
  <c r="AA20" i="317"/>
  <c r="E20" i="317" a="1"/>
  <c r="E20" i="317" s="1"/>
  <c r="F20" i="317" a="1"/>
  <c r="F20" i="317" s="1"/>
  <c r="AA23" i="328"/>
  <c r="F23" i="328" a="1"/>
  <c r="F23" i="328" s="1"/>
  <c r="M23" i="328" a="1"/>
  <c r="M23" i="328" s="1"/>
  <c r="E23" i="328" a="1"/>
  <c r="E23" i="328" s="1"/>
  <c r="G23" i="328" a="1"/>
  <c r="G23" i="328" s="1"/>
  <c r="O22" i="330" a="1"/>
  <c r="O22" i="330" s="1"/>
  <c r="M22" i="330" a="1"/>
  <c r="M22" i="330" s="1"/>
  <c r="G22" i="330" a="1"/>
  <c r="G22" i="330" s="1"/>
  <c r="L22" i="330" a="1"/>
  <c r="L22" i="330" s="1"/>
  <c r="F22" i="330" a="1"/>
  <c r="F22" i="330" s="1"/>
  <c r="N22" i="330" a="1"/>
  <c r="N22" i="330" s="1"/>
  <c r="AE22" i="330" s="1"/>
  <c r="K22" i="330" a="1"/>
  <c r="K22" i="330" s="1"/>
  <c r="E22" i="330" a="1"/>
  <c r="E22" i="330" s="1"/>
  <c r="D22" i="330"/>
  <c r="AA22" i="330"/>
  <c r="G20" i="313" a="1"/>
  <c r="G20" i="313" s="1"/>
  <c r="F20" i="313" a="1"/>
  <c r="F20" i="313" s="1"/>
  <c r="E20" i="313" a="1"/>
  <c r="E20" i="313" s="1"/>
  <c r="L20" i="314" a="1"/>
  <c r="L20" i="314" s="1"/>
  <c r="F20" i="314" a="1"/>
  <c r="F20" i="314" s="1"/>
  <c r="N20" i="314" a="1"/>
  <c r="N20" i="314" s="1"/>
  <c r="AE20" i="314" s="1"/>
  <c r="E20" i="314" a="1"/>
  <c r="E20" i="314" s="1"/>
  <c r="L21" i="320" a="1"/>
  <c r="L21" i="320" s="1"/>
  <c r="AA21" i="320"/>
  <c r="M21" i="320" a="1"/>
  <c r="M21" i="320" s="1"/>
  <c r="D21" i="320"/>
  <c r="G21" i="320" a="1"/>
  <c r="G21" i="320" s="1"/>
  <c r="N21" i="320" a="1"/>
  <c r="N21" i="320" s="1"/>
  <c r="AE21" i="320" s="1"/>
  <c r="K21" i="320" a="1"/>
  <c r="K21" i="320" s="1"/>
  <c r="E21" i="320" a="1"/>
  <c r="E21" i="320" s="1"/>
  <c r="AA23" i="340"/>
  <c r="N23" i="340" a="1"/>
  <c r="N23" i="340" s="1"/>
  <c r="AE23" i="340" s="1"/>
  <c r="F23" i="340" a="1"/>
  <c r="F23" i="340" s="1"/>
  <c r="K23" i="340" a="1"/>
  <c r="K23" i="340" s="1"/>
  <c r="G23" i="340" a="1"/>
  <c r="G23" i="340" s="1"/>
  <c r="O23" i="340" a="1"/>
  <c r="O23" i="340" s="1"/>
  <c r="M22" i="339" a="1"/>
  <c r="M22" i="339" s="1"/>
  <c r="G22" i="339" a="1"/>
  <c r="G22" i="339" s="1"/>
  <c r="L20" i="345" a="1"/>
  <c r="L20" i="345" s="1"/>
  <c r="E20" i="345" a="1"/>
  <c r="E20" i="345" s="1"/>
  <c r="N20" i="345" a="1"/>
  <c r="N20" i="345" s="1"/>
  <c r="AE20" i="345" s="1"/>
  <c r="F20" i="345" a="1"/>
  <c r="F20" i="345" s="1"/>
  <c r="F22" i="327" a="1"/>
  <c r="F22" i="327" s="1"/>
  <c r="O22" i="327" a="1"/>
  <c r="O22" i="327" s="1"/>
  <c r="G22" i="327" a="1"/>
  <c r="G22" i="327" s="1"/>
  <c r="K22" i="327" a="1"/>
  <c r="K22" i="327" s="1"/>
  <c r="E22" i="327" a="1"/>
  <c r="E22" i="327" s="1"/>
  <c r="L22" i="327" a="1"/>
  <c r="L22" i="327" s="1"/>
  <c r="F21" i="328" a="1"/>
  <c r="F21" i="328" s="1"/>
  <c r="N21" i="328" a="1"/>
  <c r="N21" i="328" s="1"/>
  <c r="AE21" i="328" s="1"/>
  <c r="G21" i="328" a="1"/>
  <c r="G21" i="328" s="1"/>
  <c r="K21" i="328" a="1"/>
  <c r="K21" i="328" s="1"/>
  <c r="D21" i="328"/>
  <c r="L21" i="328" a="1"/>
  <c r="L21" i="328" s="1"/>
  <c r="G21" i="332" a="1"/>
  <c r="G21" i="332" s="1"/>
  <c r="E21" i="332" a="1"/>
  <c r="E21" i="332" s="1"/>
  <c r="M21" i="332" a="1"/>
  <c r="M21" i="332" s="1"/>
  <c r="N20" i="334" a="1"/>
  <c r="N20" i="334" s="1"/>
  <c r="AE20" i="334" s="1"/>
  <c r="K20" i="334" a="1"/>
  <c r="K20" i="334" s="1"/>
  <c r="D20" i="334"/>
  <c r="O20" i="334" a="1"/>
  <c r="O20" i="334" s="1"/>
  <c r="G20" i="334" a="1"/>
  <c r="G20" i="334" s="1"/>
  <c r="M20" i="334" a="1"/>
  <c r="M20" i="334" s="1"/>
  <c r="F20" i="334" a="1"/>
  <c r="F20" i="334" s="1"/>
  <c r="L20" i="334" a="1"/>
  <c r="L20" i="334" s="1"/>
  <c r="K21" i="340" a="1"/>
  <c r="K21" i="340" s="1"/>
  <c r="M21" i="340" a="1"/>
  <c r="M21" i="340" s="1"/>
  <c r="F21" i="340" a="1"/>
  <c r="F21" i="340" s="1"/>
  <c r="O21" i="340" a="1"/>
  <c r="O21" i="340" s="1"/>
  <c r="L21" i="340" a="1"/>
  <c r="L21" i="340" s="1"/>
  <c r="E21" i="340" a="1"/>
  <c r="E21" i="340" s="1"/>
  <c r="N21" i="340" a="1"/>
  <c r="N21" i="340" s="1"/>
  <c r="AE21" i="340" s="1"/>
  <c r="G21" i="340" a="1"/>
  <c r="G21" i="340" s="1"/>
  <c r="D21" i="340"/>
  <c r="E22" i="333" a="1"/>
  <c r="E22" i="333" s="1"/>
  <c r="N22" i="333" a="1"/>
  <c r="N22" i="333" s="1"/>
  <c r="AE22" i="333" s="1"/>
  <c r="K22" i="333" a="1"/>
  <c r="K22" i="333" s="1"/>
  <c r="AA22" i="333"/>
  <c r="G22" i="333" a="1"/>
  <c r="G22" i="333" s="1"/>
  <c r="L22" i="333" a="1"/>
  <c r="L22" i="333" s="1"/>
  <c r="F22" i="333" a="1"/>
  <c r="F22" i="333" s="1"/>
  <c r="G22" i="342" a="1"/>
  <c r="G22" i="342" s="1"/>
  <c r="M22" i="342" a="1"/>
  <c r="M22" i="342" s="1"/>
  <c r="K22" i="342" a="1"/>
  <c r="K22" i="342" s="1"/>
  <c r="G20" i="343" a="1"/>
  <c r="G20" i="343" s="1"/>
  <c r="E20" i="343" a="1"/>
  <c r="E20" i="343" s="1"/>
  <c r="G21" i="344" a="1"/>
  <c r="G21" i="344" s="1"/>
  <c r="F21" i="344" a="1"/>
  <c r="F21" i="344" s="1"/>
  <c r="L21" i="344" a="1"/>
  <c r="L21" i="344" s="1"/>
  <c r="E21" i="344" a="1"/>
  <c r="E21" i="344" s="1"/>
  <c r="K22" i="346" a="1"/>
  <c r="K22" i="346" s="1"/>
  <c r="D22" i="346"/>
  <c r="N22" i="346" a="1"/>
  <c r="N22" i="346" s="1"/>
  <c r="AE22" i="346" s="1"/>
  <c r="G22" i="346" a="1"/>
  <c r="G22" i="346" s="1"/>
  <c r="L22" i="346" a="1"/>
  <c r="L22" i="346" s="1"/>
  <c r="F22" i="346" a="1"/>
  <c r="F22" i="346" s="1"/>
  <c r="E22" i="346" a="1"/>
  <c r="E22" i="346" s="1"/>
  <c r="O22" i="346" a="1"/>
  <c r="O22" i="346" s="1"/>
  <c r="M22" i="346" a="1"/>
  <c r="M22" i="346" s="1"/>
  <c r="N20" i="321" a="1"/>
  <c r="N20" i="321" s="1"/>
  <c r="AE20" i="321" s="1"/>
  <c r="G20" i="321" a="1"/>
  <c r="G20" i="321" s="1"/>
  <c r="D20" i="321"/>
  <c r="AA20" i="321"/>
  <c r="L20" i="321" a="1"/>
  <c r="L20" i="321" s="1"/>
  <c r="O20" i="321" a="1"/>
  <c r="O20" i="321" s="1"/>
  <c r="E20" i="321" a="1"/>
  <c r="E20" i="321" s="1"/>
  <c r="F20" i="321" a="1"/>
  <c r="F20" i="321" s="1"/>
  <c r="L23" i="308" a="1"/>
  <c r="L23" i="308" s="1"/>
  <c r="M23" i="308" a="1"/>
  <c r="M23" i="308" s="1"/>
  <c r="E23" i="308" a="1"/>
  <c r="E23" i="308" s="1"/>
  <c r="O23" i="308" a="1"/>
  <c r="O23" i="308" s="1"/>
  <c r="D23" i="308"/>
  <c r="AA23" i="308"/>
  <c r="F23" i="308" a="1"/>
  <c r="F23" i="308" s="1"/>
  <c r="N23" i="308" a="1"/>
  <c r="N23" i="308" s="1"/>
  <c r="AE23" i="308" s="1"/>
  <c r="G23" i="308" a="1"/>
  <c r="G23" i="308" s="1"/>
  <c r="G21" i="324" a="1"/>
  <c r="G21" i="324" s="1"/>
  <c r="M21" i="324" a="1"/>
  <c r="M21" i="324" s="1"/>
  <c r="L21" i="324" a="1"/>
  <c r="L21" i="324" s="1"/>
  <c r="K21" i="316" a="1"/>
  <c r="K21" i="316" s="1"/>
  <c r="M21" i="316" a="1"/>
  <c r="M21" i="316" s="1"/>
  <c r="O21" i="316" a="1"/>
  <c r="O21" i="316" s="1"/>
  <c r="L21" i="316" a="1"/>
  <c r="L21" i="316" s="1"/>
  <c r="F21" i="316" a="1"/>
  <c r="F21" i="316" s="1"/>
  <c r="N21" i="316" a="1"/>
  <c r="N21" i="316" s="1"/>
  <c r="AE21" i="316" s="1"/>
  <c r="E21" i="316" a="1"/>
  <c r="E21" i="316" s="1"/>
  <c r="G21" i="316" a="1"/>
  <c r="G21" i="316" s="1"/>
  <c r="D21" i="316"/>
  <c r="O23" i="346" a="1"/>
  <c r="O23" i="346" s="1"/>
  <c r="G23" i="346" a="1"/>
  <c r="G23" i="346" s="1"/>
  <c r="Q2" i="88"/>
  <c r="K4" i="88"/>
  <c r="S5" i="88"/>
  <c r="K2" i="88"/>
  <c r="P4" i="88"/>
  <c r="P5" i="88"/>
  <c r="K5" i="88"/>
  <c r="AK5" i="1"/>
  <c r="BL5" i="1"/>
  <c r="CD5" i="1"/>
  <c r="DR5" i="1"/>
  <c r="AO5" i="1"/>
  <c r="CQ5" i="1"/>
  <c r="DN5" i="1"/>
  <c r="BP5" i="1"/>
  <c r="EA5" i="1"/>
  <c r="BG5" i="1"/>
  <c r="DW5" i="1"/>
  <c r="S5" i="1"/>
  <c r="BC5" i="1"/>
  <c r="DI5" i="1"/>
  <c r="AB5" i="1"/>
  <c r="AT5" i="1"/>
  <c r="BY5" i="1"/>
  <c r="CZ5" i="1"/>
  <c r="S31" i="88"/>
  <c r="S33" i="88"/>
  <c r="W5" i="1"/>
  <c r="K13" i="6"/>
  <c r="P33" i="88" s="1"/>
  <c r="P32" i="88"/>
  <c r="AD17" i="88" a="1"/>
  <c r="AD17" i="88" s="1"/>
  <c r="AD20" i="88" a="1"/>
  <c r="AD20" i="88" s="1"/>
  <c r="AD15" i="88" a="1"/>
  <c r="AD15" i="88" s="1"/>
  <c r="AD19" i="88" a="1"/>
  <c r="AD19" i="88" s="1"/>
  <c r="AD16" i="88" a="1"/>
  <c r="AD16" i="88" s="1"/>
  <c r="AD23" i="88" a="1"/>
  <c r="AD23" i="88" s="1"/>
  <c r="J5" i="1"/>
  <c r="EH46" i="1"/>
  <c r="AD14" i="88" a="1"/>
  <c r="AD14" i="88" s="1"/>
  <c r="EG46" i="1"/>
  <c r="AF5" i="1"/>
  <c r="EF46" i="1"/>
  <c r="CM5" i="1"/>
  <c r="N5" i="1"/>
  <c r="AD18" i="88" a="1"/>
  <c r="AD18" i="88" s="1"/>
  <c r="AD12" i="88" a="1"/>
  <c r="AD12" i="88" s="1"/>
  <c r="EI46" i="1"/>
  <c r="G21" i="88" a="1"/>
  <c r="G21" i="88" s="1"/>
  <c r="O15" i="88" a="1"/>
  <c r="O15" i="88" s="1"/>
  <c r="F17" i="88" a="1"/>
  <c r="F17" i="88" s="1"/>
  <c r="D19" i="88"/>
  <c r="O14" i="88" a="1"/>
  <c r="O14" i="88" s="1"/>
  <c r="L10" i="88" a="1"/>
  <c r="L10" i="88" s="1"/>
  <c r="O18" i="88" a="1"/>
  <c r="O18" i="88" s="1"/>
  <c r="D31" i="88"/>
  <c r="D28" i="88"/>
  <c r="J25" i="88"/>
  <c r="AD22" i="88" l="1" a="1"/>
  <c r="AD22" i="88" s="1"/>
  <c r="AD10" i="88" a="1"/>
  <c r="AD10" i="88" s="1"/>
  <c r="AD11" i="88" a="1"/>
  <c r="AD11" i="88" s="1"/>
  <c r="AD21" i="88" a="1"/>
  <c r="AD21" i="88" s="1"/>
  <c r="AD13" i="88" a="1"/>
  <c r="AD13" i="88" s="1"/>
  <c r="K14" i="6"/>
  <c r="K15" i="6" s="1"/>
  <c r="M31" i="88"/>
  <c r="L31" i="88"/>
  <c r="N31" i="88"/>
  <c r="K31" i="88"/>
  <c r="AA15" i="88"/>
  <c r="M15" i="88" a="1"/>
  <c r="M15" i="88" s="1"/>
  <c r="D15" i="88"/>
  <c r="E15" i="88" a="1"/>
  <c r="E15" i="88" s="1"/>
  <c r="F15" i="88" a="1"/>
  <c r="F15" i="88" s="1"/>
  <c r="E21" i="88" a="1"/>
  <c r="E21" i="88" s="1"/>
  <c r="K17" i="88" a="1"/>
  <c r="K17" i="88" s="1"/>
  <c r="G17" i="88" a="1"/>
  <c r="G17" i="88" s="1"/>
  <c r="O17" i="88" a="1"/>
  <c r="O17" i="88" s="1"/>
  <c r="M17" i="88" a="1"/>
  <c r="M17" i="88" s="1"/>
  <c r="AA17" i="88"/>
  <c r="N17" i="88" a="1"/>
  <c r="N17" i="88" s="1"/>
  <c r="AE17" i="88" s="1"/>
  <c r="D17" i="88"/>
  <c r="L17" i="88" a="1"/>
  <c r="L17" i="88" s="1"/>
  <c r="E17" i="88" a="1"/>
  <c r="E17" i="88" s="1"/>
  <c r="N11" i="88" a="1"/>
  <c r="N11" i="88" s="1"/>
  <c r="AE11" i="88" s="1"/>
  <c r="AA11" i="88"/>
  <c r="F11" i="88" a="1"/>
  <c r="F11" i="88" s="1"/>
  <c r="K11" i="88" a="1"/>
  <c r="K11" i="88" s="1"/>
  <c r="E11" i="88" a="1"/>
  <c r="E11" i="88" s="1"/>
  <c r="G11" i="88" a="1"/>
  <c r="G11" i="88" s="1"/>
  <c r="D11" i="88"/>
  <c r="L11" i="88" a="1"/>
  <c r="L11" i="88" s="1"/>
  <c r="O11" i="88" a="1"/>
  <c r="O11" i="88" s="1"/>
  <c r="F13" i="88" a="1"/>
  <c r="F13" i="88" s="1"/>
  <c r="G13" i="88" a="1"/>
  <c r="G13" i="88" s="1"/>
  <c r="AA13" i="88"/>
  <c r="K13" i="88" a="1"/>
  <c r="K13" i="88" s="1"/>
  <c r="N13" i="88" a="1"/>
  <c r="N13" i="88" s="1"/>
  <c r="AE13" i="88" s="1"/>
  <c r="O13" i="88" a="1"/>
  <c r="O13" i="88" s="1"/>
  <c r="D13" i="88"/>
  <c r="E13" i="88" a="1"/>
  <c r="E13" i="88" s="1"/>
  <c r="M13" i="88" a="1"/>
  <c r="M13" i="88" s="1"/>
  <c r="D21" i="88"/>
  <c r="M21" i="88" a="1"/>
  <c r="M21" i="88" s="1"/>
  <c r="AA21" i="88"/>
  <c r="N21" i="88" a="1"/>
  <c r="N21" i="88" s="1"/>
  <c r="AE21" i="88" s="1"/>
  <c r="O21" i="88" a="1"/>
  <c r="O21" i="88" s="1"/>
  <c r="F21" i="88" a="1"/>
  <c r="F21" i="88" s="1"/>
  <c r="K21" i="88" a="1"/>
  <c r="K21" i="88" s="1"/>
  <c r="L21" i="88" a="1"/>
  <c r="L21" i="88" s="1"/>
  <c r="L13" i="88" a="1"/>
  <c r="L13" i="88" s="1"/>
  <c r="N15" i="88" a="1"/>
  <c r="N15" i="88" s="1"/>
  <c r="AE15" i="88" s="1"/>
  <c r="G15" i="88" a="1"/>
  <c r="G15" i="88" s="1"/>
  <c r="M11" i="88" a="1"/>
  <c r="M11" i="88" s="1"/>
  <c r="K15" i="88" a="1"/>
  <c r="K15" i="88" s="1"/>
  <c r="L15" i="88" a="1"/>
  <c r="L15" i="88" s="1"/>
  <c r="N12" i="88" a="1"/>
  <c r="N12" i="88" s="1"/>
  <c r="AE12" i="88" s="1"/>
  <c r="G12" i="88" a="1"/>
  <c r="G12" i="88" s="1"/>
  <c r="O12" i="88" a="1"/>
  <c r="O12" i="88" s="1"/>
  <c r="F12" i="88" a="1"/>
  <c r="F12" i="88" s="1"/>
  <c r="L12" i="88" a="1"/>
  <c r="L12" i="88" s="1"/>
  <c r="AA12" i="88"/>
  <c r="D12" i="88"/>
  <c r="M12" i="88" a="1"/>
  <c r="M12" i="88" s="1"/>
  <c r="K12" i="88" a="1"/>
  <c r="K12" i="88" s="1"/>
  <c r="AA10" i="88"/>
  <c r="N10" i="88" a="1"/>
  <c r="N10" i="88" s="1"/>
  <c r="AE10" i="88" s="1"/>
  <c r="E10" i="88" a="1"/>
  <c r="E10" i="88" s="1"/>
  <c r="K10" i="88" a="1"/>
  <c r="K10" i="88" s="1"/>
  <c r="F10" i="88" a="1"/>
  <c r="F10" i="88" s="1"/>
  <c r="O10" i="88" a="1"/>
  <c r="O10" i="88" s="1"/>
  <c r="M10" i="88" a="1"/>
  <c r="M10" i="88" s="1"/>
  <c r="G10" i="88" a="1"/>
  <c r="G10" i="88" s="1"/>
  <c r="D10" i="88"/>
  <c r="D18" i="88"/>
  <c r="N18" i="88" a="1"/>
  <c r="N18" i="88" s="1"/>
  <c r="AE18" i="88" s="1"/>
  <c r="AA18" i="88"/>
  <c r="K18" i="88" a="1"/>
  <c r="K18" i="88" s="1"/>
  <c r="G18" i="88" a="1"/>
  <c r="G18" i="88" s="1"/>
  <c r="M18" i="88" a="1"/>
  <c r="M18" i="88" s="1"/>
  <c r="L18" i="88" a="1"/>
  <c r="L18" i="88" s="1"/>
  <c r="E18" i="88" a="1"/>
  <c r="E18" i="88" s="1"/>
  <c r="F18" i="88" a="1"/>
  <c r="F18" i="88" s="1"/>
  <c r="AA20" i="88"/>
  <c r="D20" i="88"/>
  <c r="M20" i="88" a="1"/>
  <c r="M20" i="88" s="1"/>
  <c r="F20" i="88" a="1"/>
  <c r="F20" i="88" s="1"/>
  <c r="L20" i="88" a="1"/>
  <c r="L20" i="88" s="1"/>
  <c r="G20" i="88" a="1"/>
  <c r="G20" i="88" s="1"/>
  <c r="K20" i="88" a="1"/>
  <c r="K20" i="88" s="1"/>
  <c r="O20" i="88" a="1"/>
  <c r="O20" i="88" s="1"/>
  <c r="E20" i="88" a="1"/>
  <c r="E20" i="88" s="1"/>
  <c r="N20" i="88" a="1"/>
  <c r="N20" i="88" s="1"/>
  <c r="AE20" i="88" s="1"/>
  <c r="M22" i="88" a="1"/>
  <c r="M22" i="88" s="1"/>
  <c r="D22" i="88"/>
  <c r="F22" i="88" a="1"/>
  <c r="F22" i="88" s="1"/>
  <c r="L22" i="88" a="1"/>
  <c r="L22" i="88" s="1"/>
  <c r="O22" i="88" a="1"/>
  <c r="O22" i="88" s="1"/>
  <c r="K22" i="88" a="1"/>
  <c r="K22" i="88" s="1"/>
  <c r="AA22" i="88"/>
  <c r="G22" i="88" a="1"/>
  <c r="G22" i="88" s="1"/>
  <c r="E22" i="88" a="1"/>
  <c r="E22" i="88" s="1"/>
  <c r="N22" i="88" a="1"/>
  <c r="N22" i="88" s="1"/>
  <c r="AE22" i="88" s="1"/>
  <c r="AA16" i="88"/>
  <c r="G16" i="88" a="1"/>
  <c r="G16" i="88" s="1"/>
  <c r="O16" i="88" a="1"/>
  <c r="O16" i="88" s="1"/>
  <c r="F16" i="88" a="1"/>
  <c r="F16" i="88" s="1"/>
  <c r="E16" i="88" a="1"/>
  <c r="E16" i="88" s="1"/>
  <c r="M16" i="88" a="1"/>
  <c r="M16" i="88" s="1"/>
  <c r="D16" i="88"/>
  <c r="K16" i="88" a="1"/>
  <c r="K16" i="88" s="1"/>
  <c r="N16" i="88" a="1"/>
  <c r="N16" i="88" s="1"/>
  <c r="AE16" i="88" s="1"/>
  <c r="L16" i="88" a="1"/>
  <c r="L16" i="88" s="1"/>
  <c r="L14" i="88" a="1"/>
  <c r="L14" i="88" s="1"/>
  <c r="M14" i="88" a="1"/>
  <c r="M14" i="88" s="1"/>
  <c r="F14" i="88" a="1"/>
  <c r="F14" i="88" s="1"/>
  <c r="G14" i="88" a="1"/>
  <c r="G14" i="88" s="1"/>
  <c r="D14" i="88"/>
  <c r="AA14" i="88"/>
  <c r="N14" i="88" a="1"/>
  <c r="N14" i="88" s="1"/>
  <c r="AE14" i="88" s="1"/>
  <c r="E14" i="88" a="1"/>
  <c r="E14" i="88" s="1"/>
  <c r="K14" i="88" a="1"/>
  <c r="K14" i="88" s="1"/>
  <c r="G19" i="88" a="1"/>
  <c r="G19" i="88" s="1"/>
  <c r="L19" i="88" a="1"/>
  <c r="L19" i="88" s="1"/>
  <c r="O19" i="88" a="1"/>
  <c r="O19" i="88" s="1"/>
  <c r="F19" i="88" a="1"/>
  <c r="F19" i="88" s="1"/>
  <c r="AA19" i="88"/>
  <c r="N19" i="88" a="1"/>
  <c r="N19" i="88" s="1"/>
  <c r="AE19" i="88" s="1"/>
  <c r="M19" i="88" a="1"/>
  <c r="M19" i="88" s="1"/>
  <c r="E19" i="88" a="1"/>
  <c r="E19" i="88" s="1"/>
  <c r="K19" i="88" a="1"/>
  <c r="K19" i="88" s="1"/>
  <c r="E12" i="88" a="1"/>
  <c r="E12" i="88" s="1"/>
  <c r="F23" i="88" a="1"/>
  <c r="F23" i="88" s="1"/>
  <c r="D23" i="88"/>
  <c r="K23" i="88" a="1"/>
  <c r="K23" i="88" s="1"/>
  <c r="O23" i="88" a="1"/>
  <c r="O23" i="88" s="1"/>
  <c r="E23" i="88" a="1"/>
  <c r="E23" i="88" s="1"/>
  <c r="L23" i="88" a="1"/>
  <c r="L23" i="88" s="1"/>
  <c r="M23" i="88" a="1"/>
  <c r="M23" i="88" s="1"/>
  <c r="AA23" i="88"/>
  <c r="G23" i="88" a="1"/>
  <c r="G23" i="88" s="1"/>
  <c r="N23" i="88" a="1"/>
  <c r="N23" i="88" s="1"/>
  <c r="AE23" i="88" s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<sst xmlns="http://schemas.openxmlformats.org/spreadsheetml/2006/main" count="3965" uniqueCount="807">
  <si>
    <t>C01</t>
  </si>
  <si>
    <t>C03</t>
  </si>
  <si>
    <t>C04</t>
  </si>
  <si>
    <t>C05</t>
  </si>
  <si>
    <t>C06</t>
  </si>
  <si>
    <t>C07</t>
  </si>
  <si>
    <t>C08</t>
  </si>
  <si>
    <t>C09</t>
  </si>
  <si>
    <t>C10</t>
  </si>
  <si>
    <t>C11</t>
  </si>
  <si>
    <t>C12</t>
  </si>
  <si>
    <t>C13</t>
  </si>
  <si>
    <t>C14</t>
  </si>
  <si>
    <t>C15</t>
  </si>
  <si>
    <t>C16</t>
  </si>
  <si>
    <t>C17</t>
  </si>
  <si>
    <t>C18</t>
  </si>
  <si>
    <t>C19</t>
  </si>
  <si>
    <t>C20</t>
  </si>
  <si>
    <t>C21</t>
  </si>
  <si>
    <t>C22</t>
  </si>
  <si>
    <t>C23</t>
  </si>
  <si>
    <t>C24</t>
  </si>
  <si>
    <t>C25</t>
  </si>
  <si>
    <t>C26</t>
  </si>
  <si>
    <t>C27</t>
  </si>
  <si>
    <t>C28</t>
  </si>
  <si>
    <t>C29</t>
  </si>
  <si>
    <t>C30</t>
  </si>
  <si>
    <t>C31</t>
  </si>
  <si>
    <t>E1</t>
  </si>
  <si>
    <t>C02</t>
  </si>
  <si>
    <t>E2</t>
  </si>
  <si>
    <t>E3</t>
  </si>
  <si>
    <t>E4</t>
  </si>
  <si>
    <t>E5</t>
  </si>
  <si>
    <t>E6</t>
  </si>
  <si>
    <t>E7</t>
  </si>
  <si>
    <t>E8</t>
  </si>
  <si>
    <t>E9</t>
  </si>
  <si>
    <t>E10</t>
  </si>
  <si>
    <t>E11</t>
  </si>
  <si>
    <t>E12</t>
  </si>
  <si>
    <t>%</t>
  </si>
  <si>
    <t>Année de l'examen</t>
  </si>
  <si>
    <t>Prénom :</t>
  </si>
  <si>
    <t>Date de naissance:</t>
  </si>
  <si>
    <t>Enseignements</t>
  </si>
  <si>
    <t>Appréciations</t>
  </si>
  <si>
    <t xml:space="preserve">Moyenne </t>
  </si>
  <si>
    <t>Moyenne</t>
  </si>
  <si>
    <t xml:space="preserve">(1) Année antérieure à celle de l'examen </t>
  </si>
  <si>
    <t>(2) Année de l'examen</t>
  </si>
  <si>
    <t>Avis</t>
  </si>
  <si>
    <t>Effectif total de la classe</t>
  </si>
  <si>
    <t>Année</t>
  </si>
  <si>
    <t>Présentés</t>
  </si>
  <si>
    <t>Recues</t>
  </si>
  <si>
    <t>Très Favorable</t>
  </si>
  <si>
    <t>Favorable</t>
  </si>
  <si>
    <t>Doit faire ses preuves</t>
  </si>
  <si>
    <t>Examen :</t>
  </si>
  <si>
    <t>BTS</t>
  </si>
  <si>
    <t>voie de formation :</t>
  </si>
  <si>
    <t>NOM</t>
  </si>
  <si>
    <t>Prénom</t>
  </si>
  <si>
    <t>date de naissance</t>
  </si>
  <si>
    <t>Langue vivante</t>
  </si>
  <si>
    <t>Anglais</t>
  </si>
  <si>
    <t>C32</t>
  </si>
  <si>
    <t>C33</t>
  </si>
  <si>
    <t>C34</t>
  </si>
  <si>
    <t>C35</t>
  </si>
  <si>
    <t>C36</t>
  </si>
  <si>
    <t>Candidats</t>
  </si>
  <si>
    <t>Nom</t>
  </si>
  <si>
    <t xml:space="preserve">Enseignant : </t>
  </si>
  <si>
    <t>Profil du candidat en rouge</t>
  </si>
  <si>
    <t>Profil de la classe classe  en noir</t>
  </si>
  <si>
    <t xml:space="preserve">Examen :                     </t>
  </si>
  <si>
    <t>Doit Faire ses Preuves</t>
  </si>
  <si>
    <t>INE</t>
  </si>
  <si>
    <t>INE :</t>
  </si>
  <si>
    <t>INSEE :</t>
  </si>
  <si>
    <t>Lieu de 
naissance :</t>
  </si>
  <si>
    <t>U2 - Anglais</t>
  </si>
  <si>
    <t>U31 - Mathématiques</t>
  </si>
  <si>
    <t>U32 et U42 - Physique - Chimie</t>
  </si>
  <si>
    <t>U41 - Analyse et Définition des systèmes</t>
  </si>
  <si>
    <t>U5 - Intervention sur les systèmes</t>
  </si>
  <si>
    <t>U61 - Conduite de projet</t>
  </si>
  <si>
    <t>U62 - Rapport d'activités en milieu professionnel</t>
  </si>
  <si>
    <t>UF1 - Epreuve facultative LV</t>
  </si>
  <si>
    <t>Management Commercial Opérationnel</t>
  </si>
  <si>
    <t>Négociation et Digitalisation de la Relation Client</t>
  </si>
  <si>
    <t>Lieu de naissance</t>
  </si>
  <si>
    <t>C00</t>
  </si>
  <si>
    <t>C37</t>
  </si>
  <si>
    <t>C38</t>
  </si>
  <si>
    <t>C39</t>
  </si>
  <si>
    <t>C40</t>
  </si>
  <si>
    <t>CC1</t>
  </si>
  <si>
    <t>CC2</t>
  </si>
  <si>
    <t>E13</t>
  </si>
  <si>
    <r>
      <t>2</t>
    </r>
    <r>
      <rPr>
        <b/>
        <vertAlign val="superscript"/>
        <sz val="12"/>
        <color theme="1"/>
        <rFont val="Arial"/>
        <family val="2"/>
      </rPr>
      <t>ème</t>
    </r>
    <r>
      <rPr>
        <b/>
        <sz val="12"/>
        <color theme="1"/>
        <rFont val="Arial"/>
        <family val="2"/>
      </rPr>
      <t xml:space="preserve"> trimestre</t>
    </r>
  </si>
  <si>
    <r>
      <t>3</t>
    </r>
    <r>
      <rPr>
        <b/>
        <vertAlign val="superscript"/>
        <sz val="12"/>
        <color theme="1"/>
        <rFont val="Arial"/>
        <family val="2"/>
      </rPr>
      <t>ème</t>
    </r>
    <r>
      <rPr>
        <b/>
        <sz val="12"/>
        <color theme="1"/>
        <rFont val="Arial"/>
        <family val="2"/>
      </rPr>
      <t xml:space="preserve"> trimestre</t>
    </r>
  </si>
  <si>
    <t>U1 - Culture générale et expression</t>
  </si>
  <si>
    <r>
      <t>1</t>
    </r>
    <r>
      <rPr>
        <b/>
        <vertAlign val="superscript"/>
        <sz val="12"/>
        <color theme="1"/>
        <rFont val="Arial"/>
        <family val="2"/>
      </rPr>
      <t>er</t>
    </r>
    <r>
      <rPr>
        <b/>
        <sz val="12"/>
        <color theme="1"/>
        <rFont val="Arial"/>
        <family val="2"/>
      </rPr>
      <t xml:space="preserve"> 
trimestre</t>
    </r>
  </si>
  <si>
    <r>
      <t>1</t>
    </r>
    <r>
      <rPr>
        <b/>
        <vertAlign val="superscript"/>
        <sz val="12"/>
        <color theme="1"/>
        <rFont val="Arial"/>
        <family val="2"/>
      </rPr>
      <t>er</t>
    </r>
    <r>
      <rPr>
        <b/>
        <sz val="12"/>
        <color theme="1"/>
        <rFont val="Arial"/>
        <family val="2"/>
      </rPr>
      <t xml:space="preserve"> 
semestre</t>
    </r>
  </si>
  <si>
    <r>
      <t>2</t>
    </r>
    <r>
      <rPr>
        <b/>
        <vertAlign val="superscript"/>
        <sz val="12"/>
        <color theme="1"/>
        <rFont val="Arial"/>
        <family val="2"/>
      </rPr>
      <t>ème</t>
    </r>
    <r>
      <rPr>
        <b/>
        <sz val="12"/>
        <color theme="1"/>
        <rFont val="Arial"/>
        <family val="2"/>
      </rPr>
      <t xml:space="preserve"> semestre</t>
    </r>
  </si>
  <si>
    <t>Sélectionner la spécialité dans le menu déroulant ci-joint  :</t>
  </si>
  <si>
    <t>session d'examen :</t>
  </si>
  <si>
    <t>Etablissement 
ou 
organisme de formation :</t>
  </si>
  <si>
    <t>Données en rouge à compléter avec les statistiques 
des années précèdentes avant le conseil de classe</t>
  </si>
  <si>
    <t>Résultats des sessions précédentes</t>
  </si>
  <si>
    <t>Session</t>
  </si>
  <si>
    <t>nbr de candidats présentés</t>
  </si>
  <si>
    <t>nbr de candidats reçus</t>
  </si>
  <si>
    <t>année a-1</t>
  </si>
  <si>
    <t>année a-2</t>
  </si>
  <si>
    <t>année a-3</t>
  </si>
  <si>
    <t>année a-4</t>
  </si>
  <si>
    <t>année a-5</t>
  </si>
  <si>
    <t>Nom :</t>
  </si>
  <si>
    <t>DATE, SIGNATURE ET REMARQUES EVENTUELLES</t>
  </si>
  <si>
    <r>
      <t>Spécialité :</t>
    </r>
    <r>
      <rPr>
        <sz val="16"/>
        <color indexed="8"/>
        <rFont val="Arial"/>
        <family val="2"/>
      </rPr>
      <t xml:space="preserve"> </t>
    </r>
  </si>
  <si>
    <t>AVIS DU CONSEIL DE CLASSE ET OBSERVATIONS EVENTUELLES</t>
  </si>
  <si>
    <r>
      <t>Classe de 
1</t>
    </r>
    <r>
      <rPr>
        <b/>
        <vertAlign val="superscript"/>
        <sz val="18"/>
        <color theme="1"/>
        <rFont val="Arial"/>
        <family val="2"/>
      </rPr>
      <t>ère</t>
    </r>
    <r>
      <rPr>
        <b/>
        <sz val="18"/>
        <color theme="1"/>
        <rFont val="Arial"/>
        <family val="2"/>
      </rPr>
      <t xml:space="preserve"> année (1)</t>
    </r>
  </si>
  <si>
    <r>
      <t>Classe de 
2</t>
    </r>
    <r>
      <rPr>
        <b/>
        <vertAlign val="superscript"/>
        <sz val="18"/>
        <color theme="1"/>
        <rFont val="Arial"/>
        <family val="2"/>
      </rPr>
      <t>ème</t>
    </r>
    <r>
      <rPr>
        <b/>
        <sz val="18"/>
        <color theme="1"/>
        <rFont val="Arial"/>
        <family val="2"/>
      </rPr>
      <t xml:space="preserve"> année (2)</t>
    </r>
  </si>
  <si>
    <t>Avis du dernier 
conseil de classe</t>
  </si>
  <si>
    <t>ne pas modifier ces cellules</t>
  </si>
  <si>
    <t>Bâtiment</t>
  </si>
  <si>
    <t>Travaux Publics</t>
  </si>
  <si>
    <t>E1 - Culture générale et expression</t>
  </si>
  <si>
    <t>E2 - Anglais</t>
  </si>
  <si>
    <t>E31 - Mathématiques</t>
  </si>
  <si>
    <t>E32 - Sciences physiques appliquées</t>
  </si>
  <si>
    <t>E41 - Dimensionnement et vérification d'ouvrages</t>
  </si>
  <si>
    <t>E42 - Conception d'ouvrages du bâtiment</t>
  </si>
  <si>
    <t>E5 - Etude économique et préparation de chantier</t>
  </si>
  <si>
    <t>E61 - Suivi de chantier</t>
  </si>
  <si>
    <t>E62 - Implantation-Essais</t>
  </si>
  <si>
    <t>E32 - Physique et chimie</t>
  </si>
  <si>
    <t>E41 - Analyse des enveloppes</t>
  </si>
  <si>
    <t>E42 - Conception des enveloppes</t>
  </si>
  <si>
    <t>E5 - Préparation et suivi économiques de chantier</t>
  </si>
  <si>
    <t>E61 - Conduite de projet en milieu professionnel</t>
  </si>
  <si>
    <t>E62 - Implantation et contrôles</t>
  </si>
  <si>
    <t>E32 - Physiques-chimie</t>
  </si>
  <si>
    <t>E4 - Analyse du projet et de son contexte</t>
  </si>
  <si>
    <t>E51 - Etude descriptive et économique</t>
  </si>
  <si>
    <t>E52 - Analyse et suivi financiers</t>
  </si>
  <si>
    <t>E61 - Projet numérique - étude quantitative</t>
  </si>
  <si>
    <t>E62 - Compte-rendu d'activités en milieu professionnel</t>
  </si>
  <si>
    <t>UF2 - Epreuve facultative engagement étudiant</t>
  </si>
  <si>
    <t>Comptabilité et Gestion</t>
  </si>
  <si>
    <t>Commerce International</t>
  </si>
  <si>
    <t>Tourisme</t>
  </si>
  <si>
    <t>Professions Immobilières</t>
  </si>
  <si>
    <t>Métiers de la Coiffure</t>
  </si>
  <si>
    <t>Gestion de la PME</t>
  </si>
  <si>
    <t>Support à l'Action Managériale</t>
  </si>
  <si>
    <t>Assurance</t>
  </si>
  <si>
    <t>Communication</t>
  </si>
  <si>
    <t>U2 - Langue vivante étrangère</t>
  </si>
  <si>
    <t>U21 - Communication en langue vivante étrangère : anglais</t>
  </si>
  <si>
    <t>U2 - Langue vivante étrangère 1</t>
  </si>
  <si>
    <t xml:space="preserve">U2 - Environnement professionnel </t>
  </si>
  <si>
    <t>U22 - Communication en langue vivante étrangère : langue B</t>
  </si>
  <si>
    <t>U3 - Conseil en ingénierie de l’immobilier</t>
  </si>
  <si>
    <t>U3 - Management et gestion de l’entreprise</t>
  </si>
  <si>
    <t xml:space="preserve">U3 - Environnement scientifique et technologique </t>
  </si>
  <si>
    <t>U3 - Culture économique, juridique et managériale</t>
  </si>
  <si>
    <t>U3 - Développement commercial et gestion des</t>
  </si>
  <si>
    <t>U3 - Gestion de la relation client</t>
  </si>
  <si>
    <t>U3 - Tourisme et territoires</t>
  </si>
  <si>
    <t>U4 - Communication professionnelle en français et en langue étrangère</t>
  </si>
  <si>
    <t>U4 - Environnement scientifique et technologique</t>
  </si>
  <si>
    <t>U4 - Épreuve professionnelle</t>
  </si>
  <si>
    <t>U4 - Gestion des sinistres et des</t>
  </si>
  <si>
    <t>U4 - Développement et suivi de l’activité commerciale</t>
  </si>
  <si>
    <t>U4 - Gestion de la relation clientèle touristique</t>
  </si>
  <si>
    <t>U5 - Techniques immobilières –</t>
  </si>
  <si>
    <t>U5 - Techniques professionnelles</t>
  </si>
  <si>
    <t xml:space="preserve">U5 - Conseil et expertise scientifiques et technologiques </t>
  </si>
  <si>
    <t>U5 - Communication digitale, utilisation du système d’information et des outils numériques</t>
  </si>
  <si>
    <t>U5 - Environnement économique, juridique et organisationnel de l’activité bancaire</t>
  </si>
  <si>
    <t>U5 - Élaboration d’une prestation touristique</t>
  </si>
  <si>
    <t>U6 - Conduite et présentation d’activités professionnelles</t>
  </si>
  <si>
    <t>U6 - Projet</t>
  </si>
  <si>
    <t>U6 - Soutenance du projet</t>
  </si>
  <si>
    <t>UF1 - Langue vivante étrangère 2</t>
  </si>
  <si>
    <t>UF1 - Langue vivante 2</t>
  </si>
  <si>
    <t>U6 - Gestion de l’information touristique</t>
  </si>
  <si>
    <t>UF1 - Épreuve facultative Langue vivante : LVE.B</t>
  </si>
  <si>
    <t>UF2 - Certification professionnelle</t>
  </si>
  <si>
    <t>UF1 - Unité facultative Communication en langue vivante étrangère : langue C</t>
  </si>
  <si>
    <t>UF2 - Unité facultative Parcours de professionnalisation à l’étranger</t>
  </si>
  <si>
    <t>UF3 - Unité facultative Projet de spécialisation</t>
  </si>
  <si>
    <t>U2 - Communication en Langue vivante étrangère 1</t>
  </si>
  <si>
    <t>U4 - Bloc 1 Relation client et négociation vente</t>
  </si>
  <si>
    <t>U5 - Bloc 2 Relation client à distance et digitalisation</t>
  </si>
  <si>
    <t>U6 - Bloc 3 Relation Client et animation de réseaux</t>
  </si>
  <si>
    <t>U7 - Communication en langue vivante étrangère 2</t>
  </si>
  <si>
    <t>UF3 - Epreuve facultative engagement étudiant</t>
  </si>
  <si>
    <t>Banque - Conseiller de clientèle</t>
  </si>
  <si>
    <t>Métiers du Géomètre Topographe et de la Modélisation Numérique</t>
  </si>
  <si>
    <t>E32 - Physique - chimie</t>
  </si>
  <si>
    <t>E4 - Etude d'une situation professionnelle</t>
  </si>
  <si>
    <t>E5 - Acquisition et traitement des données</t>
  </si>
  <si>
    <t>E61 - Projet professionnel</t>
  </si>
  <si>
    <t>REPARTITION DES AVIS EN %</t>
  </si>
  <si>
    <t>masquage</t>
  </si>
  <si>
    <t>code</t>
  </si>
  <si>
    <t>Livrets</t>
  </si>
  <si>
    <r>
      <t xml:space="preserve">Moy 1er Sem. 
ou 
1er trim. 
</t>
    </r>
    <r>
      <rPr>
        <b/>
        <sz val="11"/>
        <color rgb="FFFFFF00"/>
        <rFont val="Arial Narrow"/>
        <family val="2"/>
      </rPr>
      <t>1</t>
    </r>
    <r>
      <rPr>
        <b/>
        <vertAlign val="superscript"/>
        <sz val="11"/>
        <color rgb="FFFFFF00"/>
        <rFont val="Arial Narrow"/>
        <family val="2"/>
      </rPr>
      <t>ère</t>
    </r>
    <r>
      <rPr>
        <b/>
        <sz val="11"/>
        <color rgb="FFFFFF00"/>
        <rFont val="Arial Narrow"/>
        <family val="2"/>
      </rPr>
      <t xml:space="preserve"> année</t>
    </r>
  </si>
  <si>
    <r>
      <t xml:space="preserve">Moy 2ème Sem. 
ou 
2ème trim. 
</t>
    </r>
    <r>
      <rPr>
        <b/>
        <sz val="11"/>
        <color rgb="FFFFFF00"/>
        <rFont val="Arial Narrow"/>
        <family val="2"/>
      </rPr>
      <t>1</t>
    </r>
    <r>
      <rPr>
        <b/>
        <vertAlign val="superscript"/>
        <sz val="11"/>
        <color rgb="FFFFFF00"/>
        <rFont val="Arial Narrow"/>
        <family val="2"/>
      </rPr>
      <t>ère</t>
    </r>
    <r>
      <rPr>
        <b/>
        <sz val="11"/>
        <color rgb="FFFFFF00"/>
        <rFont val="Arial Narrow"/>
        <family val="2"/>
      </rPr>
      <t xml:space="preserve"> année</t>
    </r>
  </si>
  <si>
    <r>
      <t xml:space="preserve">Moy 3ème trim. 
</t>
    </r>
    <r>
      <rPr>
        <b/>
        <sz val="11"/>
        <color rgb="FFFFFF00"/>
        <rFont val="Arial Narrow"/>
        <family val="2"/>
      </rPr>
      <t>1</t>
    </r>
    <r>
      <rPr>
        <b/>
        <vertAlign val="superscript"/>
        <sz val="11"/>
        <color rgb="FFFFFF00"/>
        <rFont val="Arial Narrow"/>
        <family val="2"/>
      </rPr>
      <t>ère</t>
    </r>
    <r>
      <rPr>
        <b/>
        <sz val="11"/>
        <color rgb="FFFFFF00"/>
        <rFont val="Arial Narrow"/>
        <family val="2"/>
      </rPr>
      <t xml:space="preserve"> année</t>
    </r>
  </si>
  <si>
    <r>
      <t xml:space="preserve">Moy
</t>
    </r>
    <r>
      <rPr>
        <b/>
        <sz val="11"/>
        <color rgb="FFFFFF00"/>
        <rFont val="Arial Narrow"/>
        <family val="2"/>
      </rPr>
      <t>1</t>
    </r>
    <r>
      <rPr>
        <b/>
        <vertAlign val="superscript"/>
        <sz val="11"/>
        <color rgb="FFFFFF00"/>
        <rFont val="Arial Narrow"/>
        <family val="2"/>
      </rPr>
      <t>ère</t>
    </r>
    <r>
      <rPr>
        <b/>
        <sz val="11"/>
        <color rgb="FFFFFF00"/>
        <rFont val="Arial Narrow"/>
        <family val="2"/>
      </rPr>
      <t xml:space="preserve"> 
année</t>
    </r>
  </si>
  <si>
    <r>
      <t xml:space="preserve">Moy 1er Sem. 
ou 
1er trim. 
</t>
    </r>
    <r>
      <rPr>
        <b/>
        <sz val="11"/>
        <color rgb="FFFFFF00"/>
        <rFont val="Arial Narrow"/>
        <family val="2"/>
      </rPr>
      <t>2</t>
    </r>
    <r>
      <rPr>
        <b/>
        <vertAlign val="superscript"/>
        <sz val="11"/>
        <color rgb="FFFFFF00"/>
        <rFont val="Arial Narrow"/>
        <family val="2"/>
      </rPr>
      <t>ème</t>
    </r>
    <r>
      <rPr>
        <b/>
        <sz val="11"/>
        <color rgb="FFFFFF00"/>
        <rFont val="Arial Narrow"/>
        <family val="2"/>
      </rPr>
      <t xml:space="preserve"> année</t>
    </r>
  </si>
  <si>
    <r>
      <t xml:space="preserve">Moy 2ème Sem. 
ou 
2ème trim. 
</t>
    </r>
    <r>
      <rPr>
        <b/>
        <sz val="11"/>
        <color rgb="FFFFFF00"/>
        <rFont val="Arial Narrow"/>
        <family val="2"/>
      </rPr>
      <t>2</t>
    </r>
    <r>
      <rPr>
        <b/>
        <vertAlign val="superscript"/>
        <sz val="11"/>
        <color rgb="FFFFFF00"/>
        <rFont val="Arial Narrow"/>
        <family val="2"/>
      </rPr>
      <t>ème</t>
    </r>
    <r>
      <rPr>
        <b/>
        <sz val="11"/>
        <color rgb="FFFFFF00"/>
        <rFont val="Arial Narrow"/>
        <family val="2"/>
      </rPr>
      <t xml:space="preserve"> année</t>
    </r>
  </si>
  <si>
    <r>
      <t xml:space="preserve">Moy 3ème trim. 
</t>
    </r>
    <r>
      <rPr>
        <b/>
        <sz val="11"/>
        <color rgb="FFFFFF00"/>
        <rFont val="Arial Narrow"/>
        <family val="2"/>
      </rPr>
      <t>2</t>
    </r>
    <r>
      <rPr>
        <b/>
        <vertAlign val="superscript"/>
        <sz val="11"/>
        <color rgb="FFFFFF00"/>
        <rFont val="Arial Narrow"/>
        <family val="2"/>
      </rPr>
      <t>ème</t>
    </r>
    <r>
      <rPr>
        <b/>
        <sz val="11"/>
        <color rgb="FFFFFF00"/>
        <rFont val="Arial Narrow"/>
        <family val="2"/>
      </rPr>
      <t xml:space="preserve"> année</t>
    </r>
  </si>
  <si>
    <r>
      <t xml:space="preserve">Moy 
</t>
    </r>
    <r>
      <rPr>
        <b/>
        <sz val="11"/>
        <color rgb="FFFFFF00"/>
        <rFont val="Arial Narrow"/>
        <family val="2"/>
      </rPr>
      <t>2</t>
    </r>
    <r>
      <rPr>
        <b/>
        <vertAlign val="superscript"/>
        <sz val="11"/>
        <color rgb="FFFFFF00"/>
        <rFont val="Arial Narrow"/>
        <family val="2"/>
      </rPr>
      <t>ème</t>
    </r>
    <r>
      <rPr>
        <b/>
        <sz val="11"/>
        <color rgb="FFFFFF00"/>
        <rFont val="Arial Narrow"/>
        <family val="2"/>
      </rPr>
      <t xml:space="preserve"> 
année</t>
    </r>
  </si>
  <si>
    <t>Enveloppe des Bâtiments : Conception et Réalisation</t>
  </si>
  <si>
    <t>Conception des Produits Industriels</t>
  </si>
  <si>
    <t>Conception et réalisation de systèmes automatiques</t>
  </si>
  <si>
    <t>E2 - Langue vivante étrangère : Anglais</t>
  </si>
  <si>
    <t>E2 - Langue vivante : Anglais</t>
  </si>
  <si>
    <t>E3 - Mathématiques</t>
  </si>
  <si>
    <t>E32 - Physique Chimie</t>
  </si>
  <si>
    <t>E41 - Expression du besoin et cahier des charges fonctionnel</t>
  </si>
  <si>
    <t>E42 - Conception préliminaire</t>
  </si>
  <si>
    <t>E61 - Rapport d'activité en entreprise</t>
  </si>
  <si>
    <t>E51 - Conception détaillée</t>
  </si>
  <si>
    <t>E52 - Soutenance du rapport de stage</t>
  </si>
  <si>
    <t>E61 - Projet de prototypage</t>
  </si>
  <si>
    <t>E62 - Projet collaboratif d'optimisation</t>
  </si>
  <si>
    <t>UF2 - Culture design de produit</t>
  </si>
  <si>
    <t>Techniques et Services en Matériels agricoles</t>
  </si>
  <si>
    <t>Culture générale et expression</t>
  </si>
  <si>
    <t>Mathématiques</t>
  </si>
  <si>
    <t>Culture économique juridique et managériale</t>
  </si>
  <si>
    <t>Langue vivante étrangère 1</t>
  </si>
  <si>
    <t>Culture économique juridique et managériale appliquée</t>
  </si>
  <si>
    <t>Gérer les relations avec les  clients fournisseurs de la PME</t>
  </si>
  <si>
    <t>Participer à la gestion des risques de la PME</t>
  </si>
  <si>
    <t>Gérer le personnel et participer à la GRH de la PME</t>
  </si>
  <si>
    <t xml:space="preserve">Soutenir le fonctionnement et le développement de la PME </t>
  </si>
  <si>
    <t>Atelier de professionnalisation</t>
  </si>
  <si>
    <t>Langue vivante étrangère (facultatif)</t>
  </si>
  <si>
    <t>Langue vivante étrangère A </t>
  </si>
  <si>
    <t>Langue vivante étrangère B </t>
  </si>
  <si>
    <t>Culture économique, juridique et managériale</t>
  </si>
  <si>
    <t>Optimisation des processus administratifs</t>
  </si>
  <si>
    <t>Gestion de projet</t>
  </si>
  <si>
    <t>Ateliers de professionnalisation et de CEJM appliquée</t>
  </si>
  <si>
    <t>Langue vivante étrangère C (facultatif)</t>
  </si>
  <si>
    <t>Module de parcours individualisé (facultatif)</t>
  </si>
  <si>
    <t xml:space="preserve">Géologie Appliquée </t>
  </si>
  <si>
    <t>Physique-chimie</t>
  </si>
  <si>
    <t>Langue vivante 2 (facultatif)</t>
  </si>
  <si>
    <t>Activités de terrain</t>
  </si>
  <si>
    <t>Management en Hôtellerie-Restauration option A</t>
  </si>
  <si>
    <t>Communication et expression française</t>
  </si>
  <si>
    <t>Entrepreneuriat et pilotage de l’entreprise hôtelière (EPEH)</t>
  </si>
  <si>
    <t>Management de l’entreprise hôtelière et mercatique des services (MEHMS)</t>
  </si>
  <si>
    <t>Management en Hôtellerie-Restauration option B</t>
  </si>
  <si>
    <t>Management en Hôtellerie-Restauration option C</t>
  </si>
  <si>
    <t>Gestion des Transports et Logistique Associée</t>
  </si>
  <si>
    <t>E14</t>
  </si>
  <si>
    <t>E15</t>
  </si>
  <si>
    <t xml:space="preserve">Entrepreneuriat et pilotage de l’entreprise hôtelière (EPEH) </t>
  </si>
  <si>
    <r>
      <t xml:space="preserve">Conduite du projet entrepreneurial 
</t>
    </r>
    <r>
      <rPr>
        <sz val="8"/>
        <color rgb="FFFF0000"/>
        <rFont val="Arial"/>
        <family val="2"/>
      </rPr>
      <t>Uniquement 2</t>
    </r>
    <r>
      <rPr>
        <vertAlign val="superscript"/>
        <sz val="8"/>
        <color rgb="FFFF0000"/>
        <rFont val="Arial"/>
        <family val="2"/>
      </rPr>
      <t>ème</t>
    </r>
    <r>
      <rPr>
        <sz val="8"/>
        <color rgb="FFFF0000"/>
        <rFont val="Arial"/>
        <family val="2"/>
      </rPr>
      <t xml:space="preserve"> Année </t>
    </r>
  </si>
  <si>
    <t xml:space="preserve">Conduite du projet entrepreneurial 
Uniquement 2ème Année </t>
  </si>
  <si>
    <t>Métiers de la chimie</t>
  </si>
  <si>
    <t>Enseignement Scientifique en Langue Vivante (ESLV)</t>
  </si>
  <si>
    <t>Analyse</t>
  </si>
  <si>
    <t>Synthèse</t>
  </si>
  <si>
    <t>Formulation</t>
  </si>
  <si>
    <t>Epreuve facultative engagement étudiant</t>
  </si>
  <si>
    <t>Langue vivante étrangère A</t>
  </si>
  <si>
    <t>Langue vivante étrangère B</t>
  </si>
  <si>
    <t>Enseignement facultatif : Langue vivante C</t>
  </si>
  <si>
    <t>Enseignement facultatif : Langue Vivante C</t>
  </si>
  <si>
    <t>Sciences en hôtellerie restauration (SHR) Uniquement 1ère année</t>
  </si>
  <si>
    <t xml:space="preserve">Ingénierie en hôtellerie restauration (IHR) 
Uniquement 1ère année </t>
  </si>
  <si>
    <t>Ingénierie en hôtellerie restauration (IHR) Uniquement 1ère année</t>
  </si>
  <si>
    <t>Sciences et technologies culinaires (STC) Uniquement 1ère année</t>
  </si>
  <si>
    <t>Epreuve facultative: engagement étudiant</t>
  </si>
  <si>
    <r>
      <t xml:space="preserve">Sciences et technologies culinaires (STC) 
</t>
    </r>
    <r>
      <rPr>
        <sz val="8"/>
        <color rgb="FFFF0000"/>
        <rFont val="Arial"/>
        <family val="2"/>
      </rPr>
      <t>1ère et 2</t>
    </r>
    <r>
      <rPr>
        <vertAlign val="superscript"/>
        <sz val="8"/>
        <color rgb="FFFF0000"/>
        <rFont val="Arial"/>
        <family val="2"/>
      </rPr>
      <t>ème</t>
    </r>
    <r>
      <rPr>
        <sz val="8"/>
        <color rgb="FFFF0000"/>
        <rFont val="Arial"/>
        <family val="2"/>
      </rPr>
      <t xml:space="preserve"> Année</t>
    </r>
  </si>
  <si>
    <t xml:space="preserve">Sciences et technologies des services en restauration (STSR)      Uniquement 1ère année </t>
  </si>
  <si>
    <t xml:space="preserve">Sciences et technologies des services en hébergement (STSH)     Uniquement 1ère année </t>
  </si>
  <si>
    <t>Géologie appliquée</t>
  </si>
  <si>
    <r>
      <t xml:space="preserve">Sciences en hôtellerie restauration (SHR) 
</t>
    </r>
    <r>
      <rPr>
        <sz val="8"/>
        <color rgb="FFFF0000"/>
        <rFont val="Arial"/>
        <family val="2"/>
      </rPr>
      <t>1ère</t>
    </r>
    <r>
      <rPr>
        <vertAlign val="superscript"/>
        <sz val="8"/>
        <color rgb="FFFF0000"/>
        <rFont val="Arial"/>
        <family val="2"/>
      </rPr>
      <t xml:space="preserve"> </t>
    </r>
    <r>
      <rPr>
        <sz val="8"/>
        <color rgb="FFFF0000"/>
        <rFont val="Arial"/>
        <family val="2"/>
      </rPr>
      <t>et 2</t>
    </r>
    <r>
      <rPr>
        <vertAlign val="superscript"/>
        <sz val="8"/>
        <color rgb="FFFF0000"/>
        <rFont val="Arial"/>
        <family val="2"/>
      </rPr>
      <t>ème</t>
    </r>
    <r>
      <rPr>
        <sz val="8"/>
        <color rgb="FFFF0000"/>
        <rFont val="Arial"/>
        <family val="2"/>
      </rPr>
      <t xml:space="preserve"> Année</t>
    </r>
    <r>
      <rPr>
        <sz val="8"/>
        <color theme="1"/>
        <rFont val="Arial"/>
        <family val="2"/>
      </rPr>
      <t xml:space="preserve"> </t>
    </r>
  </si>
  <si>
    <t>U1 - Langue vivante étrangère A</t>
  </si>
  <si>
    <t>Sciences et technologies des services en hébergement (STSH)   Uniquement 1ère année</t>
  </si>
  <si>
    <t>Sciences et technologies des services en restauration (STSR)          1ère et 2ème Année</t>
  </si>
  <si>
    <t xml:space="preserve">Enseignements spécifiques: Sommellerie et tech. de bar              Uniquement 2ème Année </t>
  </si>
  <si>
    <t xml:space="preserve">Enseignements spécifiques: Anglais et hébergement         Uniquement 2ème Année </t>
  </si>
  <si>
    <t>Sciences et technologies des services en hébergement (STSH):   1ère et 2ème Année</t>
  </si>
  <si>
    <t xml:space="preserve">Sciences et technologies des services en restauration (STSR) Uniquement 1ère année </t>
  </si>
  <si>
    <t>ESLV</t>
  </si>
  <si>
    <t>Physique-chimie des Procédés Industriels</t>
  </si>
  <si>
    <t>CIRA</t>
  </si>
  <si>
    <t>CIRA TP</t>
  </si>
  <si>
    <t>Projet technique</t>
  </si>
  <si>
    <t>Collaboration à la gestion des ressources humaines</t>
  </si>
  <si>
    <t>E32 - Sciences physiques et chimiques appliquées</t>
  </si>
  <si>
    <t>E4 - Conception préliminaire d'un système automatique</t>
  </si>
  <si>
    <t>E51 - Conception détaillée d'une chaine fonctionnelle</t>
  </si>
  <si>
    <t>E52 - Conception détaillée d'un système automatique</t>
  </si>
  <si>
    <t>E62 - Conduite et réalisation d'un projet</t>
  </si>
  <si>
    <t>Contrôle Industriel et Régulation Automatique</t>
  </si>
  <si>
    <t>test INSEE</t>
  </si>
  <si>
    <r>
      <t xml:space="preserve">n° INSEE </t>
    </r>
    <r>
      <rPr>
        <sz val="10"/>
        <color theme="1"/>
        <rFont val="Arial"/>
        <family val="2"/>
      </rPr>
      <t xml:space="preserve">
(15 chiffres)</t>
    </r>
  </si>
  <si>
    <r>
      <rPr>
        <b/>
        <sz val="14"/>
        <color theme="0"/>
        <rFont val="Arial"/>
        <family val="2"/>
      </rPr>
      <t>Avis 
du conseil 
de classe</t>
    </r>
    <r>
      <rPr>
        <b/>
        <sz val="14"/>
        <color theme="1"/>
        <rFont val="Arial"/>
        <family val="2"/>
      </rPr>
      <t xml:space="preserve">
</t>
    </r>
    <r>
      <rPr>
        <b/>
        <i/>
        <sz val="14"/>
        <color rgb="FFFFFF00"/>
        <rFont val="Arial"/>
        <family val="2"/>
      </rPr>
      <t>(choisissez dans 
la liste déroulante)</t>
    </r>
  </si>
  <si>
    <r>
      <rPr>
        <b/>
        <sz val="14"/>
        <color theme="0"/>
        <rFont val="Arial"/>
        <family val="2"/>
      </rPr>
      <t>Observations 
éventuelles</t>
    </r>
    <r>
      <rPr>
        <b/>
        <sz val="14"/>
        <color theme="1"/>
        <rFont val="Arial"/>
        <family val="2"/>
      </rPr>
      <t xml:space="preserve"> 
</t>
    </r>
    <r>
      <rPr>
        <b/>
        <i/>
        <sz val="14"/>
        <color rgb="FFFFFF00"/>
        <rFont val="Arial"/>
        <family val="2"/>
      </rPr>
      <t>à écrire ci-dessous</t>
    </r>
  </si>
  <si>
    <t>Services et Prestations des Secteurs Sanitaire et Social</t>
  </si>
  <si>
    <t>Métiers de l'Esthétique, Cosmétique Parfumerie 
Option A : Management</t>
  </si>
  <si>
    <t>Métiers de l'Esthétique, Cosmétique Parfumerie 
Option B : Formation-marques</t>
  </si>
  <si>
    <t>Métiers de l'Esthétique, Cosmétique Parfumerie 
Option C : Cosmétologie</t>
  </si>
  <si>
    <t>Maintenance des Systèmes 
Option A : Systèmes de production</t>
  </si>
  <si>
    <t>Maintenance des Systèmes 
option B : Systèmes énergétiques et fluidiques</t>
  </si>
  <si>
    <t>Maintenance des Systèmes 
option C : Systèmes éoliens</t>
  </si>
  <si>
    <t>OUI</t>
  </si>
  <si>
    <t>NON</t>
  </si>
  <si>
    <t>PIX</t>
  </si>
  <si>
    <r>
      <t xml:space="preserve">Obtention de la certification </t>
    </r>
    <r>
      <rPr>
        <b/>
        <sz val="18"/>
        <color theme="0"/>
        <rFont val="Arial"/>
        <family val="2"/>
      </rPr>
      <t>PIX</t>
    </r>
    <r>
      <rPr>
        <b/>
        <sz val="14"/>
        <color theme="0"/>
        <rFont val="Arial"/>
        <family val="2"/>
      </rPr>
      <t xml:space="preserve">
</t>
    </r>
    <r>
      <rPr>
        <b/>
        <sz val="14"/>
        <color rgb="FFFFFF00"/>
        <rFont val="Arial"/>
        <family val="2"/>
      </rPr>
      <t>(OUI / NON)</t>
    </r>
  </si>
  <si>
    <r>
      <rPr>
        <b/>
        <sz val="14"/>
        <color theme="1"/>
        <rFont val="Arial"/>
        <family val="2"/>
      </rPr>
      <t>Certification de compétences numériques PIX</t>
    </r>
    <r>
      <rPr>
        <sz val="11"/>
        <color theme="1"/>
        <rFont val="Arial"/>
        <family val="2"/>
      </rPr>
      <t xml:space="preserve">
cocher la case pour attester de l'obtention de la certification</t>
    </r>
  </si>
  <si>
    <t>Électrotechnique</t>
  </si>
  <si>
    <t>Fluides Énergies Domotique
Option A : Génie climatique et fluidique</t>
  </si>
  <si>
    <t>Fluides Énergies Domotique
Option B : Froid et conditionnement d'air</t>
  </si>
  <si>
    <t>Fluides Énergies Domotique
Option C : Domotique et bâtiments communicants</t>
  </si>
  <si>
    <t>Management Économique de la Construction</t>
  </si>
  <si>
    <t>E3.1 - Mathématiques</t>
  </si>
  <si>
    <t>E3.2 - Sciences physiques et chimiques appliquées</t>
  </si>
  <si>
    <t xml:space="preserve">E4 - Diagnostic ou mise en œuvre </t>
  </si>
  <si>
    <t>E5.1 - Étude de cas, analyse agrotechnique</t>
  </si>
  <si>
    <t xml:space="preserve">E5.2 - Étude de cas,  analyse juridique, économique et managériale </t>
  </si>
  <si>
    <t>EF1 - Épreuve facultative de langue étrangère</t>
  </si>
  <si>
    <t>EF2 - Épreuve facultative engagement étudiant</t>
  </si>
  <si>
    <t>E6.2 - EPS Projet</t>
  </si>
  <si>
    <t>E6.1 - EPS Activités en milieu professionnel</t>
  </si>
  <si>
    <t>E2 - Langue vivante étrangère 1</t>
  </si>
  <si>
    <t>E4 - Traduction technique du projet architectural</t>
  </si>
  <si>
    <t>E5 - Conception d'agencement</t>
  </si>
  <si>
    <t>U32 - Physique-chimie</t>
  </si>
  <si>
    <t>U61 - Organisation et préparation de la réalisation</t>
  </si>
  <si>
    <t>U62 - Suivi de la réalisation</t>
  </si>
  <si>
    <t>Etude et Réalisation d'Agencement</t>
  </si>
  <si>
    <t>E32 Physique et Chimie</t>
  </si>
  <si>
    <t>E31 Mathématiques</t>
  </si>
  <si>
    <t>EF1 Épreuve facultative langue vivante</t>
  </si>
  <si>
    <t>EF2 Épreuve facultative engagement étudiant</t>
  </si>
  <si>
    <r>
      <t>Saisir les notes et appréciations 
de 1</t>
    </r>
    <r>
      <rPr>
        <vertAlign val="superscript"/>
        <sz val="19"/>
        <color theme="0"/>
        <rFont val="Arial"/>
        <family val="2"/>
      </rPr>
      <t>ère</t>
    </r>
    <r>
      <rPr>
        <sz val="19"/>
        <color theme="0"/>
        <rFont val="Arial"/>
        <family val="2"/>
      </rPr>
      <t xml:space="preserve"> et 2</t>
    </r>
    <r>
      <rPr>
        <vertAlign val="superscript"/>
        <sz val="19"/>
        <color theme="0"/>
        <rFont val="Arial"/>
        <family val="2"/>
      </rPr>
      <t>ème</t>
    </r>
    <r>
      <rPr>
        <sz val="19"/>
        <color theme="0"/>
        <rFont val="Arial"/>
        <family val="2"/>
      </rPr>
      <t xml:space="preserve"> année par matière</t>
    </r>
  </si>
  <si>
    <t>Initiale</t>
  </si>
  <si>
    <t>Métiers de la mode : Vêtements</t>
  </si>
  <si>
    <t>Métiers de la mode : Chaussure et maroquinerie</t>
  </si>
  <si>
    <t>E2 - Langue vivante - Anglais</t>
  </si>
  <si>
    <t>E32 - Sciences physiques et chimiques</t>
  </si>
  <si>
    <t>E41 - Construction et définition du produit en CAO</t>
  </si>
  <si>
    <t>E42 - Conception d'un produit par moulage</t>
  </si>
  <si>
    <t>E43 - Traduction esthétique et fonctionnelle d'un produit</t>
  </si>
  <si>
    <t>E5 - Elaboration et validation économique du processus de production</t>
  </si>
  <si>
    <t>E6 - Etude de cas en milieu professionnel</t>
  </si>
  <si>
    <t>E42 - Conception des modèles en 2D ou 3D</t>
  </si>
  <si>
    <t>E43 - Industrialisation du produit</t>
  </si>
  <si>
    <t>E41 - Traduire les spécifications esthétiques et fonctionnelles d'un produit</t>
  </si>
  <si>
    <t>Langue vivante étrangère 2</t>
  </si>
  <si>
    <t>Mise en œuvre des opérations internationales</t>
  </si>
  <si>
    <t>Développement commercial international</t>
  </si>
  <si>
    <t>Architectures en Métal : Conception et Réalisation</t>
  </si>
  <si>
    <t>U3 - Mathématiques</t>
  </si>
  <si>
    <t>U4 - Analyse, prescription, conception d'un projet</t>
  </si>
  <si>
    <t>U51 - Réponse à un projet</t>
  </si>
  <si>
    <t>U52 - Conception détaillée et préparation de la réalisation du projet</t>
  </si>
  <si>
    <t>U61 - Vérification et validation d'une partie de projet</t>
  </si>
  <si>
    <t>U62 - Conduite de projet en milieu professionnel</t>
  </si>
  <si>
    <t>Conception et Réalisation en Chaudronnerie Industrielle</t>
  </si>
  <si>
    <t>U3 - Mathématiques et Physique-Chimie</t>
  </si>
  <si>
    <t>U4 - Réponse à une affaire</t>
  </si>
  <si>
    <t>U5 - Conception d'un ensemble chaudronné et de sa réalisation</t>
  </si>
  <si>
    <t>U6 - Organisation et suivi de la réalisation, préfabrication, installation et de la maintenance</t>
  </si>
  <si>
    <t>Visa du Président du jury (groupe 1)</t>
  </si>
  <si>
    <t>Visa du Président du jury (groupe 2)</t>
  </si>
  <si>
    <t>E1 Culture générale et expression</t>
  </si>
  <si>
    <t>E2 Langue vivante étrangère 1 : Anglais</t>
  </si>
  <si>
    <t>E4 Intégration d'un bien</t>
  </si>
  <si>
    <t>E51 Maintenance corrective</t>
  </si>
  <si>
    <t>E52 Maintenance préventive</t>
  </si>
  <si>
    <t>E53  Organisation de la maintenance</t>
  </si>
  <si>
    <t>E6 Maintenance améliorative</t>
  </si>
  <si>
    <t>Maintenance des Systèmes 
option D : Systèmes ascenseurs et élévateurs</t>
  </si>
  <si>
    <t>Collaborateur juriste notarial</t>
  </si>
  <si>
    <t>EF1 - Épreuve facultative LV2</t>
  </si>
  <si>
    <t>E3 - Gestion de la structure et du service</t>
  </si>
  <si>
    <t>E4 - Politique de la structure et territoire</t>
  </si>
  <si>
    <t>E5 - Accompagnement et coordination du parcours de la personne</t>
  </si>
  <si>
    <t>E6 - Projet et démarche qualité</t>
  </si>
  <si>
    <t>EF1 - Langue vivante étrangère 2</t>
  </si>
  <si>
    <t>EF2 - Engagement étudiant</t>
  </si>
  <si>
    <t>Langue vivante étrangère 1 : anglais</t>
  </si>
  <si>
    <t>Relation commerciale interculturelle en anglais et économie-gestion (co-interv)</t>
  </si>
  <si>
    <t>Relation commerciale interculturelle</t>
  </si>
  <si>
    <t>Conseil et commercialisation de solutions techniques</t>
  </si>
  <si>
    <t>Cybersécurité, Informatique et réseaux, Électronique
option B : Électronique et réseaux</t>
  </si>
  <si>
    <t>Cybersécurité, Informatique et réseaux, Électronique
option A : Informatique et réseaux</t>
  </si>
  <si>
    <t>E2 - Langue vivante étrangère 1 : Anglais</t>
  </si>
  <si>
    <t>E4 - Étude et conception de réseaux informatiques</t>
  </si>
  <si>
    <t>E5 - Exploitation et maintenance de réseaux informatiques</t>
  </si>
  <si>
    <t>E6 - Valorisation de la donnée et cybersécurité</t>
  </si>
  <si>
    <t>EF1 - Langue vivante facultative</t>
  </si>
  <si>
    <t>E4 - Étude et conception de produits électroniques</t>
  </si>
  <si>
    <t>E5 - Mise en œuvre de réseaux informatiques</t>
  </si>
  <si>
    <t>E6 - Réalisation et maintenance de produits électroniques</t>
  </si>
  <si>
    <t>Photographie</t>
  </si>
  <si>
    <t>E11 - Culture générale et expression</t>
  </si>
  <si>
    <t>E12 - Culture photographique et visuelle</t>
  </si>
  <si>
    <t>E3 - Sciences appliquées</t>
  </si>
  <si>
    <t>E4 - Gestion et droit</t>
  </si>
  <si>
    <t>E5 - Technologie : sensitométrie et équipement</t>
  </si>
  <si>
    <t>E61 - Rapport de stage en milieu professionnel</t>
  </si>
  <si>
    <t>E62 - Projet photographique</t>
  </si>
  <si>
    <t>Développement et réalisation bois</t>
  </si>
  <si>
    <t xml:space="preserve">Environnement nucléaire </t>
  </si>
  <si>
    <t>Métiers de l'eau</t>
  </si>
  <si>
    <t>Traitement des matériaux  option A : traitements thermiques</t>
  </si>
  <si>
    <t>Traitement des matériaux option B : traitements de surfaces</t>
  </si>
  <si>
    <t xml:space="preserve">E1- Culture générale et expression </t>
  </si>
  <si>
    <t xml:space="preserve">E1-Culture générale et expression </t>
  </si>
  <si>
    <t xml:space="preserve">E2 - Langue vivante étrangère 1 </t>
  </si>
  <si>
    <t xml:space="preserve">E2-Anglais </t>
  </si>
  <si>
    <t xml:space="preserve">E2-Langue vivante étrangère 1 </t>
  </si>
  <si>
    <t xml:space="preserve">E3 - Mathématiques </t>
  </si>
  <si>
    <t>E3-Mathématiques</t>
  </si>
  <si>
    <t>E4 - Culture économique, juridique et managériale</t>
  </si>
  <si>
    <t>E5 - Conception et négociation de solutions technico-commerciales</t>
  </si>
  <si>
    <t>E6 - Management de l'activité technico-commerciale</t>
  </si>
  <si>
    <t>E7 - Développement de la clientèle et de la relation-client</t>
  </si>
  <si>
    <t>E8 - Mise en œuvre de l'expertise technico-commerciale</t>
  </si>
  <si>
    <t>EF1 - Langue vivante</t>
  </si>
  <si>
    <t>EF1-Langue vivante étrangère 2</t>
  </si>
  <si>
    <t>EF2 - Module d'approfondissement</t>
  </si>
  <si>
    <t>EF3 - Engagement étudiant</t>
  </si>
  <si>
    <t>E2 - Communication en LVE : Compréhension de l'écrit et expression écrite</t>
  </si>
  <si>
    <t>E3 - Communication en LVE : Compréhension de l'oral, production orale en continu et en interaction</t>
  </si>
  <si>
    <t>EF1-Langue vivante</t>
  </si>
  <si>
    <t>EF2-Engagement étudiant</t>
  </si>
  <si>
    <t>E2 - Langue vivante étrangère</t>
  </si>
  <si>
    <t>E41 - Sciences physiques appliquées</t>
  </si>
  <si>
    <t xml:space="preserve">E42 - Sciences et techniques industrielles </t>
  </si>
  <si>
    <t xml:space="preserve">E43 - Sciences physiques appliquées </t>
  </si>
  <si>
    <t>E44 - Sciences et techniques industrielles</t>
  </si>
  <si>
    <t xml:space="preserve">E51 - Travaux pratiques de sciences physiques appliquées </t>
  </si>
  <si>
    <t xml:space="preserve">E52 - Travaux pratiques de sciences et techniques industrielles </t>
  </si>
  <si>
    <t xml:space="preserve">E61- Réalisation d'un projet </t>
  </si>
  <si>
    <t xml:space="preserve">E62 - Rapport de stage en milieu professionnel </t>
  </si>
  <si>
    <t>EF - Epreuve facultative engagement étudiant</t>
  </si>
  <si>
    <t>Opticien-lunetier</t>
  </si>
  <si>
    <t>E3 - Économie et gestion de l'entreprise</t>
  </si>
  <si>
    <t>E41-Mathématiques</t>
  </si>
  <si>
    <t>E42-Optique géométrique et physique</t>
  </si>
  <si>
    <t xml:space="preserve">E43-Étude technique des systèmes optiques </t>
  </si>
  <si>
    <t xml:space="preserve">E5-Analyse de la vision </t>
  </si>
  <si>
    <t xml:space="preserve">E61-Examen de vue et prises de mesures et adaptation </t>
  </si>
  <si>
    <t>E62-Contrôle d'équipement et réalisation technique</t>
  </si>
  <si>
    <t xml:space="preserve">E63-Activités en milieu professionnel </t>
  </si>
  <si>
    <t>Conception et industrialisation en microtechniques</t>
  </si>
  <si>
    <t>Assistance technique d'ingénieur</t>
  </si>
  <si>
    <t>E4 - Physique Chimie</t>
  </si>
  <si>
    <t>E5 - Analyse et conception d'ouvrage</t>
  </si>
  <si>
    <t>E6 - Préparation de chantier</t>
  </si>
  <si>
    <t>E7 - Analyse de l'encadrement d'un projet</t>
  </si>
  <si>
    <t>E8 - Implantation et contrôle des travaux</t>
  </si>
  <si>
    <t>E2 - LVE anglaise : compréhension de l'écrit et expression écrite</t>
  </si>
  <si>
    <t>E3 - LVE anglaise : production orale en continu et intéraction</t>
  </si>
  <si>
    <t>E4 - Éléments fondamentaux du droit</t>
  </si>
  <si>
    <t>E5 - Environnement de l'activité notariale</t>
  </si>
  <si>
    <t>E6 - Accompagnement du client selon les règles déontologiques</t>
  </si>
  <si>
    <t>E7 - Conduite d'un dossier en droit des personnes, de la famille et du patrimoine familial</t>
  </si>
  <si>
    <t>E8 - Conduite d'un dossier en droit des biens dans le domaine immobilier ou de l'entreprise</t>
  </si>
  <si>
    <t xml:space="preserve"> E1-Cultures de la communication </t>
  </si>
  <si>
    <t>E2-Langue vivante étrangère 1 : Compréhension de l'écrit
et expression écrite</t>
  </si>
  <si>
    <t xml:space="preserve">E3-Langue vivante étrangère : Production orale en continu et en interaction </t>
  </si>
  <si>
    <t xml:space="preserve">E4-Culture économique, juridique et managériale </t>
  </si>
  <si>
    <t>E5-Contribution à l'élaboration et au pilotage de la stratégie de communication</t>
  </si>
  <si>
    <t xml:space="preserve">E6-Conception et mise en œuvre de solutions de communication </t>
  </si>
  <si>
    <t>E7-Accompagnement du développement de solutions media et digitales innovantes</t>
  </si>
  <si>
    <t xml:space="preserve">EF2-Engagement étudiant </t>
  </si>
  <si>
    <t xml:space="preserve">EF3-Entrepreneuriat </t>
  </si>
  <si>
    <t>E1-Culture générale et expression</t>
  </si>
  <si>
    <t>E2-LV obligatoire Anglais</t>
  </si>
  <si>
    <t xml:space="preserve">E3-Mathématiques appliquées </t>
  </si>
  <si>
    <t>E4-Culture économique, juridique et managériale</t>
  </si>
  <si>
    <t>E5-Traitement et contrôle des opérations comptables, fiscales et sociales : Étude de cas</t>
  </si>
  <si>
    <t xml:space="preserve">E6-Traitement et contrôle des opérations comptables, fiscales et sociales : Pratiques
comptables fiscales et sociales </t>
  </si>
  <si>
    <t xml:space="preserve">E7-Situations de contrôle de gestion et d'analyse financière </t>
  </si>
  <si>
    <t xml:space="preserve">E8-Parcours de professionnalisation </t>
  </si>
  <si>
    <t xml:space="preserve">EF1-Langue vivante étrangère B </t>
  </si>
  <si>
    <t>EF2-Module d'approfondissement</t>
  </si>
  <si>
    <t>EF3-Engagement étudiant</t>
  </si>
  <si>
    <t>E2-Langue vivante étrangère : Compréhension de l'écrit et expression écrite</t>
  </si>
  <si>
    <t xml:space="preserve">E3-Langue vivante étrangère : Production orale en continu et interaction </t>
  </si>
  <si>
    <t xml:space="preserve">E4-Culture économique juridique et managériale </t>
  </si>
  <si>
    <t xml:space="preserve">E5-Mise en œuvre d'opérations de transport et de prestations logistiques </t>
  </si>
  <si>
    <t>E6-Conception d'opérations de transport et de prestations logistiques</t>
  </si>
  <si>
    <t xml:space="preserve">E7-Analyse de la performance d'une activité de transport et de prestations logistiques </t>
  </si>
  <si>
    <t xml:space="preserve">E8-Pérennisation et développement de l'activité de transport et de prestations logistiques </t>
  </si>
  <si>
    <t>EF3-Épreuve facultative engagement étudiant</t>
  </si>
  <si>
    <t>EF1-Épreuve facultative langue vivante</t>
  </si>
  <si>
    <t xml:space="preserve">Industries céramiques </t>
  </si>
  <si>
    <t xml:space="preserve">E5-Réponse à une affaire </t>
  </si>
  <si>
    <t>E2-Langue vivante étrangère : Anglais</t>
  </si>
  <si>
    <t>E4-Physiques-Chimie</t>
  </si>
  <si>
    <t xml:space="preserve">E6-Qualification, industrialisation, contrôle </t>
  </si>
  <si>
    <t>E7-Conception des moyens de production, caractérisation</t>
  </si>
  <si>
    <t xml:space="preserve">E8-Suivi et amélioration de la production </t>
  </si>
  <si>
    <t>EF1 - Épreuve facultative engagement étudiant</t>
  </si>
  <si>
    <t>EF2 - Épreuve facultative LV2</t>
  </si>
  <si>
    <t>Services Informatiques aux Organisations
option A solutions d'infrastructure, systèmes et réseaux</t>
  </si>
  <si>
    <t>Services Informatiques aux Organisations
option B solutions logicielles et applications métiers</t>
  </si>
  <si>
    <t>E1-Culture générale et Expression</t>
  </si>
  <si>
    <t>E2-Expression et communication en langue anglaise</t>
  </si>
  <si>
    <t>E3-Mathématiques pour l’informatique</t>
  </si>
  <si>
    <t>E5-Support et mise à disposition de services informatiques</t>
  </si>
  <si>
    <t>E6-Administration des systèmes et des réseaux</t>
  </si>
  <si>
    <t>E7-Cybersécurite des services informatiques</t>
  </si>
  <si>
    <t>EF1-Langue vivante 2</t>
  </si>
  <si>
    <t xml:space="preserve">EF2-Mathématiques approfondies </t>
  </si>
  <si>
    <t>EF3-Parcours de certification complémentaire</t>
  </si>
  <si>
    <t>EF4-Épreuve facultative engagement étudiant</t>
  </si>
  <si>
    <t xml:space="preserve">E2-Communication en langue vivante étrangère 1 : Compréhension de l'écrit et expression écrite </t>
  </si>
  <si>
    <t xml:space="preserve">E3-Communication en langue vivante étrangère 1 : Compréhension de l'oral, production orale en continu et en interaction </t>
  </si>
  <si>
    <t xml:space="preserve">E5-Développement de la relation client et vente conseil </t>
  </si>
  <si>
    <t>E6-Animation et dynamisation de l'offre commerciale</t>
  </si>
  <si>
    <t xml:space="preserve">E7-Gestion opérationnelle </t>
  </si>
  <si>
    <t xml:space="preserve">EF4-Engagement étudiant </t>
  </si>
  <si>
    <t>EF2-Parcours de professionnalisation à l'étranger</t>
  </si>
  <si>
    <t>EF1-Communication en Langue vivante étrangère 2</t>
  </si>
  <si>
    <t xml:space="preserve">E8-Management de l'équipe commerciale </t>
  </si>
  <si>
    <t>E4-Culture économique, juridique et managériale pour l'informatique</t>
  </si>
  <si>
    <t>U4 - Conception - Étude préliminaire</t>
  </si>
  <si>
    <t>U51 - Analyse, diagnostic, maintenance</t>
  </si>
  <si>
    <t>U52 - Conduite de projet / Chantier</t>
  </si>
  <si>
    <t>U61 - Conception - Étude détaillée du projet</t>
  </si>
  <si>
    <t>U62 - Réalisation, mise en service d'un projet</t>
  </si>
  <si>
    <t>UF1 - Langue vivante facultative</t>
  </si>
  <si>
    <t>UF2 - Engagement étudiant</t>
  </si>
  <si>
    <t>Biotechnologies</t>
  </si>
  <si>
    <t>E11 - Mathématiques</t>
  </si>
  <si>
    <t>E12 - Sciences physiques et chimiques</t>
  </si>
  <si>
    <t>E3 - Biochimie structurale et fonctionnelle des protéines</t>
  </si>
  <si>
    <t>E41 - Microbiologie et génie fermentaire</t>
  </si>
  <si>
    <t>E42 - Biologie cellulaire</t>
  </si>
  <si>
    <t>E51 - Travaux pratiques de biologie moléculaire et de génie génétique</t>
  </si>
  <si>
    <t>E52 - Travaux pratiques de biochimie des protéines</t>
  </si>
  <si>
    <t>E53 - Travaux pratiques de microbiologie et de génie fermentaire</t>
  </si>
  <si>
    <t>E54 - Travaux pratiques de biologie cellulaire</t>
  </si>
  <si>
    <t>EF - Épreuve facultative engagement étudiant</t>
  </si>
  <si>
    <t>UF4 - Épreuve facultative engagement étudiant</t>
  </si>
  <si>
    <t>Épreuve facultative engagement étudiant</t>
  </si>
  <si>
    <t>UF2 - Épreuve facultative engagement étudiant</t>
  </si>
  <si>
    <t>UF1 - Épreuve facultative LV</t>
  </si>
  <si>
    <t>EF1 - Épreuve facultative LV</t>
  </si>
  <si>
    <t>E6 - Étude de cas en milieu professionnel</t>
  </si>
  <si>
    <t>E5 - Élaboration et validation économique du processus de production</t>
  </si>
  <si>
    <t>UF1 - Épreuve facultative LV2</t>
  </si>
  <si>
    <t>E2 - Biologie moléculaire et génie génétique</t>
  </si>
  <si>
    <t>Projet pluritechnique encadré (1ère année)</t>
  </si>
  <si>
    <t xml:space="preserve">E31-Mathématiques </t>
  </si>
  <si>
    <t xml:space="preserve">E32-Physique-chimie </t>
  </si>
  <si>
    <t>E4-Exploitation des unités de traitement et des réseaux</t>
  </si>
  <si>
    <t>E51-Projet technique et démarche QSE</t>
  </si>
  <si>
    <t>E52-Organisation, management et développement de l'activité</t>
  </si>
  <si>
    <t>E6-Conception des unités de traitement et des réseaux</t>
  </si>
  <si>
    <t>E6 - Appréciations de stage</t>
  </si>
  <si>
    <t>E6 - Anglais</t>
  </si>
  <si>
    <t>E6 - Expression - communication</t>
  </si>
  <si>
    <t>Management Opérationnel de la Sécurité</t>
  </si>
  <si>
    <t>E21 - Compréhension de l'écrit et de l'expression</t>
  </si>
  <si>
    <t>E3 - Culture économique juridique et managériale</t>
  </si>
  <si>
    <t>E4 - Préparation et mise en oeuvre d’une prestation de sécurité</t>
  </si>
  <si>
    <t>E51 - Management des ressources humaines</t>
  </si>
  <si>
    <t>E52 - Gestion de la relation client</t>
  </si>
  <si>
    <t>E6 - Participation à la sécurité globale</t>
  </si>
  <si>
    <t>EF2 - Module « Surveillance humaine et gardiennage »</t>
  </si>
  <si>
    <t>EF3 - Module d’approfondissement sectoriel</t>
  </si>
  <si>
    <t>EF4 - Épreuve facultative engagement étudiant</t>
  </si>
  <si>
    <t>EF2 - Préparation et suivi de césure</t>
  </si>
  <si>
    <t xml:space="preserve">EF3 - Engagement étudiant </t>
  </si>
  <si>
    <t>EF1 - Langue vivante étrangère 3</t>
  </si>
  <si>
    <t>E22 - Production orale en continu et managériale</t>
  </si>
  <si>
    <t>E1 - Français</t>
  </si>
  <si>
    <t>E32 - Sciences physiques</t>
  </si>
  <si>
    <t>E42 - Vérifications des performances mécaniques et électriques d'un système pluritechnologique</t>
  </si>
  <si>
    <t>E51 - Réalisation d'une activité professionnelle en relation avec une entreprise</t>
  </si>
  <si>
    <t>E52 - Présentation du rapport de stage (ou d'activités professionnelles)</t>
  </si>
  <si>
    <t>E53 - Mesure et/ou contrôle à caractère industriel</t>
  </si>
  <si>
    <t xml:space="preserve">Conception des processus de réalisation de produits 
Option A : production unitaire </t>
  </si>
  <si>
    <t>Conception des processus de réalisation de produits 
Option B : production sérielle</t>
  </si>
  <si>
    <t>Finitions, Aménagement des Bâtiments :
Conception et Réalisation</t>
  </si>
  <si>
    <t>Métiers des services à l'environnement</t>
  </si>
  <si>
    <t>Innovation textile 
Option A : structures</t>
  </si>
  <si>
    <t>Innovation textile  
Option B : traitements</t>
  </si>
  <si>
    <t>E1 - Langue vivante étrangère</t>
  </si>
  <si>
    <t>E1 - Culture générale et 
expression</t>
  </si>
  <si>
    <t xml:space="preserve">E21 - Chimie - biologie </t>
  </si>
  <si>
    <t>E31 -  Mathématiques</t>
  </si>
  <si>
    <t>E22 - Sciences physique et sciences et technologies des systèmes</t>
  </si>
  <si>
    <t>E32 - Physique - Chimie</t>
  </si>
  <si>
    <t>E32 - Physique et Chimie</t>
  </si>
  <si>
    <t xml:space="preserve">E3 - Organisation, management et développement de l’activité </t>
  </si>
  <si>
    <t>E32 - Physique-chimie</t>
  </si>
  <si>
    <t>E4 - Conception préliminaire</t>
  </si>
  <si>
    <t>E4 - Réponse à un projet</t>
  </si>
  <si>
    <t xml:space="preserve">E4 - Projet professionnel </t>
  </si>
  <si>
    <t>E4 - Analyse technico_x0002_économique, juridique et mercatique</t>
  </si>
  <si>
    <t>E5 - Projet industriel de conception et d’initialisation de processus</t>
  </si>
  <si>
    <t>E5 - Préparation et organisation du chantier</t>
  </si>
  <si>
    <t xml:space="preserve">E5 - Soutenance du rapport de stage </t>
  </si>
  <si>
    <t>E51 - Analyse et conception</t>
  </si>
  <si>
    <t xml:space="preserve">E61 -  Projet collaboratif d’optimisation d’un produit et d’un processus
</t>
  </si>
  <si>
    <t xml:space="preserve">E61 - Projet collaboratif d’optimisation d’un produit et d’un processus
</t>
  </si>
  <si>
    <t>E61 - Contrôle de travaux</t>
  </si>
  <si>
    <t>EF1 - Épreuve facultative de langue vivante</t>
  </si>
  <si>
    <t xml:space="preserve">E52 - Élaboration d’un processus </t>
  </si>
  <si>
    <t>E62 - Gestion et suivi de réalisation en entreprise</t>
  </si>
  <si>
    <t>E62 - Conduite de travaux</t>
  </si>
  <si>
    <t>E53 - Réalisation de tout ou partie du processus</t>
  </si>
  <si>
    <t>E6 - Étude de cas en milieu industriel</t>
  </si>
  <si>
    <t>EF1 - Langue vivante 2 facultative</t>
  </si>
  <si>
    <t>EF2 - Arts appliqués au textile</t>
  </si>
  <si>
    <t>EF3 - Épreuve facultative engagement étudiant</t>
  </si>
  <si>
    <t>E4 - Conception préliminaire
d'un système microtechnique</t>
  </si>
  <si>
    <t xml:space="preserve">E51 - Conception détaillée : Pré-industrialisation </t>
  </si>
  <si>
    <t>E52 - Conception détaillée : Modélisation</t>
  </si>
  <si>
    <t xml:space="preserve">E6 - Épreuve professionnelle de synthèse : Développement industriel d'un produit microtechnique et rapport de stage en entreprise </t>
  </si>
  <si>
    <t>changement de numérotation en 2026</t>
  </si>
  <si>
    <t>changement de numérotation en 2027</t>
  </si>
  <si>
    <t>E41-Modélisation et choix techniques en environnement nucléaire : Pré-étude et modélisation</t>
  </si>
  <si>
    <t>E42-Modélisation et choix techniques en environnement nucléaire : Détermination et justification de choix techniques</t>
  </si>
  <si>
    <t>E5-Analyse et organisation d'une activité en environnement nucléaire</t>
  </si>
  <si>
    <t>E61-Activités professionnelles : Rapport de stage ouvrier en entreprise</t>
  </si>
  <si>
    <t>E62-Activités professionnelles : Projet technique industriel</t>
  </si>
  <si>
    <t xml:space="preserve">E31 - Mathématiques </t>
  </si>
  <si>
    <t xml:space="preserve">E4 - Conception et Développement de produit en CAO </t>
  </si>
  <si>
    <t>E51 - Industrialisation et réalisation : Elaboration des processus</t>
  </si>
  <si>
    <t>E52 - Industrialisation et réalisation : Validation d'une phase du processus</t>
  </si>
  <si>
    <t>E53 - Industrialisation et réalisation : Réalisation de tout ou partie du processus</t>
  </si>
  <si>
    <t>E6 - Etude de cas en milieu industriel</t>
  </si>
  <si>
    <t>E41 - Étude des spécifications générales d'un système pluritechnologique</t>
  </si>
  <si>
    <t>Conception des Processus de Découpe et d'Emboutissage</t>
  </si>
  <si>
    <t>Conception et Industrialisation en Construction Navale</t>
  </si>
  <si>
    <t>Conception et Réalisation de Carrosserie</t>
  </si>
  <si>
    <t>Édition</t>
  </si>
  <si>
    <t>Étude de Réalisation d'un Projet de Communication</t>
  </si>
  <si>
    <t xml:space="preserve">EuroPlastics et Composites 
 Option CO : Conception Outillage </t>
  </si>
  <si>
    <t>EuroPlastics et Composites - Option Option POP : Pilotage et Optimisation de la Production</t>
  </si>
  <si>
    <t>Fonderie</t>
  </si>
  <si>
    <t>Forge</t>
  </si>
  <si>
    <t>Maintenance des Matériels de Construction et de Manutention</t>
  </si>
  <si>
    <t>Maintenance des Véhicules</t>
  </si>
  <si>
    <t>Mécatronique Navale</t>
  </si>
  <si>
    <t>Métiers de l'Audiovisuel 
Option A : Gestion de la production</t>
  </si>
  <si>
    <t>Métiers de l'Audiovisuel 
Option B : Métiers de l’image</t>
  </si>
  <si>
    <t>Métiers de l'Audiovisuel 
Option C : Métiers du son</t>
  </si>
  <si>
    <t>Métiers de l'Audiovisuel 
Option D : Techniques d’ingénierie et exploitation des équipements</t>
  </si>
  <si>
    <t>Métiers de l'Audiovisuel 
Option E : Métiers du montage et de la postproduction</t>
  </si>
  <si>
    <t>Métiers de la Mesure</t>
  </si>
  <si>
    <t>Motorisations toutes énergies</t>
  </si>
  <si>
    <t xml:space="preserve">Pilotage de Procédés </t>
  </si>
  <si>
    <t>Prothésiste Dentaire</t>
  </si>
  <si>
    <t xml:space="preserve">Systèmes constructifs bois et habitat </t>
  </si>
  <si>
    <t>Systèmes photoniques</t>
  </si>
  <si>
    <t xml:space="preserve">E1 - Culture générale et expression </t>
  </si>
  <si>
    <t>E1 - Culture audiovisuelle et artistique</t>
  </si>
  <si>
    <t>E1 - Sciences</t>
  </si>
  <si>
    <t xml:space="preserve">E2 - Anglais </t>
  </si>
  <si>
    <t>E2 – Anglais</t>
  </si>
  <si>
    <t xml:space="preserve">E2 - Langue vivante étrangère Anglais </t>
  </si>
  <si>
    <t xml:space="preserve">E2 - Langue vivante étrangère 1 : Anglais </t>
  </si>
  <si>
    <t xml:space="preserve">E2 - Langue vivante étrangère anglais </t>
  </si>
  <si>
    <t>E2 - Communication en langue vivante étrangère 1 : Compréhension de l’écrit et expression écrite</t>
  </si>
  <si>
    <t>E2 - Langue vivante étrangère anglais</t>
  </si>
  <si>
    <t>E2 - Langue vivante étrangère 1 : anglais</t>
  </si>
  <si>
    <t>E2 - Culture générale et expression</t>
  </si>
  <si>
    <t>E2 - Langue vivante : anglais</t>
  </si>
  <si>
    <t>E3 - Environnement économique, juridique et managérial de l’édition</t>
  </si>
  <si>
    <t>E3 - Communication en langue vivante étrangère 1 : Compréhension de l’oral, production orale en continu et en interaction</t>
  </si>
  <si>
    <t>E3 - Environnement économique, juridique et technologie des équipements et supports (EEJTES)</t>
  </si>
  <si>
    <t>E3 - Physique et technique des équipements et supports (PTES)</t>
  </si>
  <si>
    <t xml:space="preserve">E3 - Anglais </t>
  </si>
  <si>
    <t>E4 - Préparation pour mise en production</t>
  </si>
  <si>
    <t xml:space="preserve">E4 - Culture économique, juridique et managériale </t>
  </si>
  <si>
    <t>E4 - Intégration d’équipements</t>
  </si>
  <si>
    <t>E4 - Techniques et mise en œuvre</t>
  </si>
  <si>
    <t>E4 - Physique - Chimie</t>
  </si>
  <si>
    <t>E4 - Élaboration d’un projet prothétique en concertation avec un praticien</t>
  </si>
  <si>
    <t>E41 - Pré-étude et modélisation d’un système optique</t>
  </si>
  <si>
    <t>E33 - Travaux pratiques de sciences physiques et chimiques appliquées</t>
  </si>
  <si>
    <t>E4 - Réponse préliminaire à une affaire</t>
  </si>
  <si>
    <t>E4 - Théorie du bateau</t>
  </si>
  <si>
    <t xml:space="preserve">E4 - Conception préliminaire de produits carrossés </t>
  </si>
  <si>
    <t>E5 - Proposition de solutions éditoriales</t>
  </si>
  <si>
    <t xml:space="preserve">E4 - Étude d’un projet de communication </t>
  </si>
  <si>
    <t>E4 - Répondre à une affaire - Conception préliminaire</t>
  </si>
  <si>
    <t xml:space="preserve">E4 - Conception préliminaire </t>
  </si>
  <si>
    <t>E4 - Analyse d’un dysfonctionnement</t>
  </si>
  <si>
    <t>E4 - Analyse des systèmes et contrôle des performances</t>
  </si>
  <si>
    <t>E5 - Développement de la relation client et vente conseil</t>
  </si>
  <si>
    <t>E5 - Conduite des systèmes mécatroniques</t>
  </si>
  <si>
    <t>E5 - Épreuve professionnelle de synthèse</t>
  </si>
  <si>
    <t>E51 - Projet à caractère industriel</t>
  </si>
  <si>
    <t>E51 - Conception et mise en œuvre d’un système de mesure</t>
  </si>
  <si>
    <t xml:space="preserve">E41 - Réalisation d’une campagne d’essais </t>
  </si>
  <si>
    <t>E4 - QHSSE</t>
  </si>
  <si>
    <t>E5 - Fabrication d’une prothèse fonctionnelle et esthétique en méthode traditionnelle ou numérique</t>
  </si>
  <si>
    <t>E41 - Répondre à une affaire</t>
  </si>
  <si>
    <t>E42 - Conception et industrialisation d’un système optique</t>
  </si>
  <si>
    <t>E41 - Étude de modifications pluritechnologiques</t>
  </si>
  <si>
    <t>E5 - Conception et qualification des processus et moyens de production</t>
  </si>
  <si>
    <t>E51 - Intégration de systèmes</t>
  </si>
  <si>
    <t>E51 - Conception détaillée de produits carrossés</t>
  </si>
  <si>
    <t xml:space="preserve">E5 - Projet de conception de processus graphiques </t>
  </si>
  <si>
    <t>E5 - Projet industriel de conception détaillée d’un outillage et d’industrialisation</t>
  </si>
  <si>
    <t>E5 - Projet industriel de conception détaillée d’un processus et d’industrialisation</t>
  </si>
  <si>
    <t>E5 - Projet industriel de conception et d’initialisation de processus de forge</t>
  </si>
  <si>
    <t>E51 - Réalisation d’un diagnostic</t>
  </si>
  <si>
    <t xml:space="preserve">E51 - Relation client </t>
  </si>
  <si>
    <t>E6 - Animation et dynamisation de l’offre commerciale</t>
  </si>
  <si>
    <t>E6 - Maintenance des systèmes mécatroniques</t>
  </si>
  <si>
    <t>E6 - Situation en milieu professionnel</t>
  </si>
  <si>
    <t>E52 - Environnement économique et juridique du projet</t>
  </si>
  <si>
    <t>E52 - Préparation, réalisation, analyse et interprétation de résultats de mesure</t>
  </si>
  <si>
    <t xml:space="preserve">E42 - Maintenance et expertise </t>
  </si>
  <si>
    <t xml:space="preserve">E51 - Pilotage de la production </t>
  </si>
  <si>
    <t xml:space="preserve"> E6 - Management et entrepreneuriat en prothèse dentaire</t>
  </si>
  <si>
    <t>E42 - Analyse, dimensionnement et choix de composants</t>
  </si>
  <si>
    <t>E5 - Analyse et mise en œuvre d’un système optique</t>
  </si>
  <si>
    <t>E42 -  Étude de processus d'assemblage ou de maintenance d'aéronefs</t>
  </si>
  <si>
    <t>E61 - Conception collaborative des produits</t>
  </si>
  <si>
    <t xml:space="preserve">E52 - Industrialisation d’un sous ensemble
</t>
  </si>
  <si>
    <t xml:space="preserve">E52 - Conception et qualification des processus de réalisation de produits carrossés </t>
  </si>
  <si>
    <t xml:space="preserve">E62 - Présentation des activités professionnelles </t>
  </si>
  <si>
    <t xml:space="preserve">E61 - Définition collaborative de produits de communication
</t>
  </si>
  <si>
    <t>E61 - Projet collaboratif d’optimisation d’un produit ou d’un outillage</t>
  </si>
  <si>
    <t>E61 - Projet collaboratif d’optimisation d’un produit ou d’un processus</t>
  </si>
  <si>
    <t>E61 - Projet collaboratif d’optimisation d’un produit et d’un processus</t>
  </si>
  <si>
    <t>E61 -  Projet collaboratif d’optimisation d’un produit et d’un processus</t>
  </si>
  <si>
    <t xml:space="preserve">E52 - Organisation et réalisation d’une intervention </t>
  </si>
  <si>
    <t>E52 - Intervention sur véhicule</t>
  </si>
  <si>
    <t>E7 - Gestion opérationnelle</t>
  </si>
  <si>
    <t xml:space="preserve">EF1 - Langue vivante </t>
  </si>
  <si>
    <t>E61 - Gestion et mise en œuvre d’instruments en milieu professionnel</t>
  </si>
  <si>
    <t>E43 - Adaptation des moyens d’essais et de la motorisation</t>
  </si>
  <si>
    <t>E52 - Analyse et gestion de la production</t>
  </si>
  <si>
    <t>E51 - Conception de systèmes constructifs bois</t>
  </si>
  <si>
    <t>E61 - Rapport d’activité en entreprise</t>
  </si>
  <si>
    <t>E5 - Contrôle et essais</t>
  </si>
  <si>
    <t xml:space="preserve">E62 - Suivi de la production en entreprise </t>
  </si>
  <si>
    <t>E53 - Organisation de la production</t>
  </si>
  <si>
    <t>E6 - Suivi de réalisation de produits carrossés en entreprise</t>
  </si>
  <si>
    <t>E62 - Suivi de réalisation de produits de communication en entreprise</t>
  </si>
  <si>
    <t>E62 - Pilotage de la production en entreprise</t>
  </si>
  <si>
    <t xml:space="preserve">E62 - Pilotage de la production en entreprise </t>
  </si>
  <si>
    <t>E62 - Étude de Moulage</t>
  </si>
  <si>
    <t>E62 - Etude de forgeage</t>
  </si>
  <si>
    <t>E6 - Contribution au fonctionnement d’un service</t>
  </si>
  <si>
    <t>E61 - Connaissance de l’entreprise</t>
  </si>
  <si>
    <t>E8 - Management de l’équipe commerciale</t>
  </si>
  <si>
    <t xml:space="preserve">E62 - Conduite de projet de mesure </t>
  </si>
  <si>
    <t>E5 - Mise au point d’une motorisation</t>
  </si>
  <si>
    <t>E6 - Rapport d’activités en milieu professionnel</t>
  </si>
  <si>
    <t>E52 - Suivi de chantier</t>
  </si>
  <si>
    <t>E62 - Projet technique</t>
  </si>
  <si>
    <t>E61 - Suivi de productions en milieu professionnel</t>
  </si>
  <si>
    <t xml:space="preserve">EF1 - Langue vivante facultative </t>
  </si>
  <si>
    <t xml:space="preserve">E61 - Etude et réalisation d’un projet </t>
  </si>
  <si>
    <t>E63 - Gestion et suivi de réalisation en entreprise</t>
  </si>
  <si>
    <t xml:space="preserve">E63 -  Gestion et suivi de réalisation en entreprise </t>
  </si>
  <si>
    <t>E62 - Mesures et analyse</t>
  </si>
  <si>
    <t xml:space="preserve">EF1 - Communication en Langue vivante étrangère 2 </t>
  </si>
  <si>
    <t xml:space="preserve">E6 - Exploitation des résultats d’essai </t>
  </si>
  <si>
    <t xml:space="preserve">E6 - Expérimentation et mise en œuvre </t>
  </si>
  <si>
    <t>EF1 - Langue vivante II</t>
  </si>
  <si>
    <t>E62 - Maintien de navigabilité et documentation technique réalisés en entreprise</t>
  </si>
  <si>
    <t>E62 - Communication sur les activités réalisées en milieu professionnel</t>
  </si>
  <si>
    <t>EF2 - Design Graphique</t>
  </si>
  <si>
    <t>EF2 - Activité en milieu professionnel européen « label Europlastics »</t>
  </si>
  <si>
    <t>EF2 - Parcours de professionnalisation à l’étranger</t>
  </si>
  <si>
    <t xml:space="preserve">EF1 - Épreuve facultative de langue vivante </t>
  </si>
  <si>
    <t>EF3 - Entrepreneuriat</t>
  </si>
  <si>
    <t>EF2 - Culture design et architecture</t>
  </si>
  <si>
    <t>EF2 - Module d’approfondissement</t>
  </si>
  <si>
    <t>Aéronautique</t>
  </si>
  <si>
    <t xml:space="preserve">Cachet de l'établissement, date et signature du chef d'établissement : </t>
  </si>
  <si>
    <r>
      <t xml:space="preserve">date de naissance </t>
    </r>
    <r>
      <rPr>
        <sz val="10"/>
        <color theme="1"/>
        <rFont val="Arial"/>
        <family val="2"/>
      </rPr>
      <t>JJ/MM/AAAA</t>
    </r>
  </si>
  <si>
    <t>OBSERVATIONS</t>
  </si>
  <si>
    <t>J’ai pris connaissance de mon livret scolaire</t>
  </si>
  <si>
    <t>DATE et SIGNATURE</t>
  </si>
  <si>
    <t>ÉMARGEMENT CANDIDATS - PRISE DE CONNAISANCE LIVRETS SCOLAIRES</t>
  </si>
  <si>
    <t>Établissement :</t>
  </si>
  <si>
    <t>RNE</t>
  </si>
  <si>
    <r>
      <t xml:space="preserve">SAISIE ADMINISTRATIVE À REALISER AVANT LE CONSEIL DE CLASSE
</t>
    </r>
    <r>
      <rPr>
        <b/>
        <i/>
        <sz val="26"/>
        <color rgb="FFFFFF00"/>
        <rFont val="Arial"/>
        <family val="2"/>
      </rPr>
      <t xml:space="preserve">Toutes les cases </t>
    </r>
    <r>
      <rPr>
        <b/>
        <i/>
        <sz val="26"/>
        <color rgb="FF00FF00"/>
        <rFont val="Arial"/>
        <family val="2"/>
      </rPr>
      <t>vertes</t>
    </r>
    <r>
      <rPr>
        <b/>
        <i/>
        <sz val="26"/>
        <color rgb="FFFFFF00"/>
        <rFont val="Arial"/>
        <family val="2"/>
      </rPr>
      <t xml:space="preserve"> sont à remplir, en plus de la liste des étudiants.</t>
    </r>
  </si>
  <si>
    <t>Spécialité :</t>
  </si>
  <si>
    <r>
      <t>…</t>
    </r>
    <r>
      <rPr>
        <sz val="14"/>
        <color theme="1"/>
        <rFont val="Arial Narrow"/>
        <family val="2"/>
      </rPr>
      <t>/</t>
    </r>
    <r>
      <rPr>
        <sz val="10"/>
        <color theme="1"/>
        <rFont val="Arial Narrow"/>
        <family val="2"/>
      </rPr>
      <t>…</t>
    </r>
    <r>
      <rPr>
        <sz val="14"/>
        <color theme="1"/>
        <rFont val="Arial Narrow"/>
        <family val="2"/>
      </rPr>
      <t>/</t>
    </r>
    <r>
      <rPr>
        <sz val="10"/>
        <color theme="1"/>
        <rFont val="Arial Narrow"/>
        <family val="2"/>
      </rPr>
      <t>…....</t>
    </r>
  </si>
  <si>
    <t>Logo académique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</si>
</sst>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%"/>
    <numFmt numFmtId="165" formatCode="0.0"/>
    <numFmt numFmtId="166" formatCode="[&gt;=3000000000000]#&quot; &quot;##&quot; &quot;##&quot; &quot;##&quot; &quot;###&quot; &quot;###&quot; | &quot;##;#&quot; &quot;##&quot; &quot;##&quot; &quot;##&quot; &quot;###&quot; &quot;###"/>
    <numFmt numFmtId="167" formatCode="dd/mm/yy;@"/>
  </numFmts>
  <fonts count="87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  <font>
      <b/>
      <sz val="16"/>
      <color theme="1"/>
      <name val="Arial"/>
      <family val="2"/>
    </font>
    <font>
      <b/>
      <sz val="12"/>
      <color theme="1"/>
      <name val="Arial"/>
      <family val="2"/>
    </font>
    <font>
      <b/>
      <sz val="22"/>
      <color theme="1"/>
      <name val="Arial"/>
      <family val="2"/>
    </font>
    <font>
      <b/>
      <sz val="14"/>
      <color theme="1"/>
      <name val="Arial"/>
      <family val="2"/>
    </font>
    <font>
      <b/>
      <sz val="24"/>
      <color indexed="8"/>
      <name val="Arial"/>
      <family val="2"/>
    </font>
    <font>
      <sz val="12"/>
      <color theme="1"/>
      <name val="Arial"/>
      <family val="2"/>
    </font>
    <font>
      <b/>
      <sz val="20"/>
      <color theme="1"/>
      <name val="Arial"/>
      <family val="2"/>
    </font>
    <font>
      <sz val="11"/>
      <color theme="1"/>
      <name val="Arial"/>
      <family val="2"/>
    </font>
    <font>
      <b/>
      <sz val="18"/>
      <color theme="1"/>
      <name val="Arial"/>
      <family val="2"/>
    </font>
    <font>
      <b/>
      <sz val="10"/>
      <color theme="1"/>
      <name val="Arial"/>
      <family val="2"/>
    </font>
    <font>
      <sz val="12"/>
      <color indexed="8"/>
      <name val="Arial"/>
      <family val="2"/>
    </font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26"/>
      <color theme="1"/>
      <name val="Arial"/>
      <family val="2"/>
    </font>
    <font>
      <b/>
      <sz val="13"/>
      <color theme="1"/>
      <name val="Arial"/>
      <family val="2"/>
    </font>
    <font>
      <b/>
      <sz val="13"/>
      <color indexed="8"/>
      <name val="Arial"/>
      <family val="2"/>
    </font>
    <font>
      <b/>
      <vertAlign val="superscript"/>
      <sz val="12"/>
      <color theme="1"/>
      <name val="Arial"/>
      <family val="2"/>
    </font>
    <font>
      <b/>
      <sz val="28"/>
      <color theme="1"/>
      <name val="Arial"/>
      <family val="2"/>
    </font>
    <font>
      <b/>
      <sz val="24"/>
      <color theme="1"/>
      <name val="Arial"/>
      <family val="2"/>
    </font>
    <font>
      <sz val="22"/>
      <color theme="0"/>
      <name val="Arial"/>
      <family val="2"/>
    </font>
    <font>
      <u/>
      <sz val="11"/>
      <color theme="10"/>
      <name val="Arial"/>
      <family val="2"/>
    </font>
    <font>
      <sz val="18"/>
      <color theme="1"/>
      <name val="Arial"/>
      <family val="2"/>
    </font>
    <font>
      <b/>
      <sz val="12"/>
      <color theme="0"/>
      <name val="Arial"/>
      <family val="2"/>
    </font>
    <font>
      <sz val="14"/>
      <color theme="1"/>
      <name val="Arial"/>
      <family val="2"/>
    </font>
    <font>
      <b/>
      <sz val="26"/>
      <color rgb="FF3366CC"/>
      <name val="Arial"/>
      <family val="2"/>
    </font>
    <font>
      <b/>
      <sz val="12"/>
      <color rgb="FFFF0000"/>
      <name val="Arial"/>
      <family val="2"/>
    </font>
    <font>
      <b/>
      <sz val="26"/>
      <color theme="0"/>
      <name val="Arial"/>
      <family val="2"/>
    </font>
    <font>
      <b/>
      <sz val="14"/>
      <color rgb="FF3366CC"/>
      <name val="Arial"/>
      <family val="2"/>
    </font>
    <font>
      <sz val="14"/>
      <color rgb="FFFF0000"/>
      <name val="Arial"/>
      <family val="2"/>
    </font>
    <font>
      <sz val="22"/>
      <color theme="1"/>
      <name val="Arial"/>
      <family val="2"/>
    </font>
    <font>
      <sz val="13"/>
      <color theme="1"/>
      <name val="Arial"/>
      <family val="2"/>
    </font>
    <font>
      <sz val="16"/>
      <color theme="1"/>
      <name val="Arial"/>
      <family val="2"/>
    </font>
    <font>
      <sz val="20"/>
      <color theme="1"/>
      <name val="Arial"/>
      <family val="2"/>
    </font>
    <font>
      <sz val="16"/>
      <color indexed="8"/>
      <name val="Arial"/>
      <family val="2"/>
    </font>
    <font>
      <b/>
      <vertAlign val="superscript"/>
      <sz val="18"/>
      <color theme="1"/>
      <name val="Arial"/>
      <family val="2"/>
    </font>
    <font>
      <sz val="11"/>
      <color theme="0"/>
      <name val="Arial"/>
      <family val="2"/>
    </font>
    <font>
      <b/>
      <sz val="22"/>
      <name val="Arial"/>
      <family val="2"/>
    </font>
    <font>
      <sz val="22"/>
      <name val="Arial"/>
      <family val="2"/>
    </font>
    <font>
      <sz val="11"/>
      <color theme="0" tint="-0.249977111117893"/>
      <name val="Arial"/>
      <family val="2"/>
    </font>
    <font>
      <sz val="11"/>
      <color theme="0" tint="-0.34998626667073579"/>
      <name val="Arial"/>
      <family val="2"/>
    </font>
    <font>
      <b/>
      <i/>
      <sz val="11"/>
      <color theme="1"/>
      <name val="Arial"/>
      <family val="2"/>
    </font>
    <font>
      <b/>
      <i/>
      <sz val="11"/>
      <color theme="0"/>
      <name val="Arial"/>
      <family val="2"/>
    </font>
    <font>
      <sz val="8"/>
      <name val="Arial"/>
      <family val="2"/>
    </font>
    <font>
      <i/>
      <sz val="11"/>
      <color theme="0" tint="-0.499984740745262"/>
      <name val="Arial"/>
      <family val="2"/>
    </font>
    <font>
      <b/>
      <i/>
      <sz val="9"/>
      <color theme="1"/>
      <name val="Arial"/>
      <family val="2"/>
    </font>
    <font>
      <sz val="8"/>
      <color theme="1"/>
      <name val="Arial"/>
      <family val="2"/>
    </font>
    <font>
      <b/>
      <i/>
      <sz val="14"/>
      <color rgb="FFFFFF00"/>
      <name val="Arial"/>
      <family val="2"/>
    </font>
    <font>
      <b/>
      <sz val="11"/>
      <color theme="1"/>
      <name val="Arial Narrow"/>
      <family val="2"/>
    </font>
    <font>
      <b/>
      <sz val="11"/>
      <color rgb="FFFFFF00"/>
      <name val="Arial Narrow"/>
      <family val="2"/>
    </font>
    <font>
      <b/>
      <vertAlign val="superscript"/>
      <sz val="11"/>
      <color rgb="FFFFFF00"/>
      <name val="Arial Narrow"/>
      <family val="2"/>
    </font>
    <font>
      <b/>
      <sz val="14"/>
      <color theme="1"/>
      <name val="Arial Narrow"/>
      <family val="2"/>
    </font>
    <font>
      <sz val="14"/>
      <name val="Arial"/>
      <family val="2"/>
    </font>
    <font>
      <b/>
      <sz val="22"/>
      <color rgb="FFFFFF00"/>
      <name val="Arial"/>
      <family val="2"/>
    </font>
    <font>
      <sz val="8"/>
      <color theme="1"/>
      <name val="Verdana"/>
      <family val="2"/>
    </font>
    <font>
      <sz val="8"/>
      <color rgb="FFFF0000"/>
      <name val="Arial"/>
      <family val="2"/>
    </font>
    <font>
      <vertAlign val="superscript"/>
      <sz val="8"/>
      <color rgb="FFFF0000"/>
      <name val="Arial"/>
      <family val="2"/>
    </font>
    <font>
      <sz val="10"/>
      <color rgb="FF000000"/>
      <name val="Arial"/>
      <family val="2"/>
    </font>
    <font>
      <b/>
      <sz val="20"/>
      <color theme="0"/>
      <name val="Arial"/>
      <family val="2"/>
    </font>
    <font>
      <b/>
      <sz val="14"/>
      <color theme="0"/>
      <name val="Arial"/>
      <family val="2"/>
    </font>
    <font>
      <b/>
      <sz val="14"/>
      <color rgb="FFFFFF00"/>
      <name val="Arial"/>
      <family val="2"/>
    </font>
    <font>
      <b/>
      <sz val="18"/>
      <color theme="0"/>
      <name val="Arial"/>
      <family val="2"/>
    </font>
    <font>
      <sz val="40"/>
      <color theme="1"/>
      <name val="BankGothic Lt BT"/>
      <family val="2"/>
    </font>
    <font>
      <b/>
      <sz val="36"/>
      <color theme="1"/>
      <name val="Arial Narrow"/>
      <family val="2"/>
    </font>
    <font>
      <sz val="19"/>
      <color theme="0"/>
      <name val="Arial"/>
      <family val="2"/>
    </font>
    <font>
      <vertAlign val="superscript"/>
      <sz val="19"/>
      <color theme="0"/>
      <name val="Arial"/>
      <family val="2"/>
    </font>
    <font>
      <sz val="10"/>
      <color theme="0" tint="-0.34998626667073579"/>
      <name val="Arial"/>
      <family val="2"/>
    </font>
    <font>
      <b/>
      <sz val="12"/>
      <color theme="0" tint="-0.34998626667073579"/>
      <name val="Arial"/>
      <family val="2"/>
    </font>
    <font>
      <b/>
      <i/>
      <sz val="26"/>
      <color rgb="FFFFFF00"/>
      <name val="Arial"/>
      <family val="2"/>
    </font>
    <font>
      <sz val="11"/>
      <color rgb="FF0070C0"/>
      <name val="Arial"/>
      <family val="2"/>
    </font>
    <font>
      <b/>
      <sz val="11"/>
      <color rgb="FFFF0000"/>
      <name val="Arial"/>
      <family val="2"/>
    </font>
    <font>
      <sz val="11"/>
      <color theme="0"/>
      <name val="Calibri"/>
      <family val="2"/>
      <scheme val="minor"/>
    </font>
    <font>
      <sz val="9"/>
      <color theme="0"/>
      <name val="Arial"/>
      <family val="2"/>
    </font>
    <font>
      <sz val="11"/>
      <color theme="1"/>
      <name val="Arial Narrow"/>
      <family val="2"/>
    </font>
    <font>
      <b/>
      <i/>
      <sz val="26"/>
      <color rgb="FF00FF00"/>
      <name val="Arial"/>
      <family val="2"/>
    </font>
    <font>
      <b/>
      <sz val="14"/>
      <color rgb="FF0070C0"/>
      <name val="Arial"/>
      <family val="2"/>
    </font>
    <font>
      <sz val="11"/>
      <color theme="0"/>
      <name val="Arial Narrow"/>
      <family val="2"/>
    </font>
    <font>
      <b/>
      <sz val="12"/>
      <color theme="1"/>
      <name val="Arial Narrow"/>
      <family val="2"/>
    </font>
    <font>
      <sz val="10"/>
      <color theme="1"/>
      <name val="Arial Narrow"/>
      <family val="2"/>
    </font>
    <font>
      <sz val="4"/>
      <color theme="1"/>
      <name val="Arial Narrow"/>
      <family val="2"/>
    </font>
    <font>
      <b/>
      <sz val="8"/>
      <color theme="1"/>
      <name val="Arial Narrow"/>
      <family val="2"/>
    </font>
    <font>
      <b/>
      <sz val="16"/>
      <color theme="1"/>
      <name val="Arial Narrow"/>
      <family val="2"/>
    </font>
    <font>
      <sz val="14"/>
      <color theme="1"/>
      <name val="Arial Narrow"/>
      <family val="2"/>
    </font>
    <font>
      <sz val="11"/>
      <color theme="0" tint="-0.249977111117893"/>
      <name val="Arial Narrow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rgb="FFFFFF00"/>
        <bgColor indexed="64"/>
      </patternFill>
    </fill>
  </fills>
  <borders count="16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double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auto="1"/>
      </bottom>
      <diagonal/>
    </border>
    <border>
      <left/>
      <right style="thick">
        <color auto="1"/>
      </right>
      <top style="medium">
        <color indexed="64"/>
      </top>
      <bottom style="thick">
        <color auto="1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/>
      <diagonal/>
    </border>
    <border>
      <left style="thin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double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 style="thick">
        <color indexed="64"/>
      </right>
      <top style="medium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double">
        <color indexed="64"/>
      </left>
      <right/>
      <top style="thick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 style="thick">
        <color indexed="64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ck">
        <color indexed="64"/>
      </bottom>
      <diagonal/>
    </border>
    <border>
      <left style="thick">
        <color auto="1"/>
      </left>
      <right style="double">
        <color auto="1"/>
      </right>
      <top style="medium">
        <color auto="1"/>
      </top>
      <bottom/>
      <diagonal/>
    </border>
    <border>
      <left style="thick">
        <color auto="1"/>
      </left>
      <right style="double">
        <color auto="1"/>
      </right>
      <top/>
      <bottom style="double">
        <color auto="1"/>
      </bottom>
      <diagonal/>
    </border>
    <border>
      <left style="thick">
        <color auto="1"/>
      </left>
      <right style="double">
        <color auto="1"/>
      </right>
      <top/>
      <bottom style="thin">
        <color rgb="FF000000"/>
      </bottom>
      <diagonal/>
    </border>
    <border>
      <left style="thick">
        <color auto="1"/>
      </left>
      <right style="double">
        <color auto="1"/>
      </right>
      <top style="thin">
        <color rgb="FF000000"/>
      </top>
      <bottom style="thin">
        <color rgb="FF000000"/>
      </bottom>
      <diagonal/>
    </border>
    <border>
      <left style="thick">
        <color auto="1"/>
      </left>
      <right style="double">
        <color auto="1"/>
      </right>
      <top style="thin">
        <color rgb="FF000000"/>
      </top>
      <bottom style="thick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 style="double">
        <color auto="1"/>
      </left>
      <right style="thick">
        <color indexed="64"/>
      </right>
      <top style="medium">
        <color auto="1"/>
      </top>
      <bottom/>
      <diagonal/>
    </border>
    <border>
      <left style="double">
        <color auto="1"/>
      </left>
      <right style="thick">
        <color indexed="64"/>
      </right>
      <top/>
      <bottom style="double">
        <color auto="1"/>
      </bottom>
      <diagonal/>
    </border>
    <border>
      <left style="double">
        <color auto="1"/>
      </left>
      <right style="thick">
        <color indexed="64"/>
      </right>
      <top/>
      <bottom style="thin">
        <color indexed="64"/>
      </bottom>
      <diagonal/>
    </border>
    <border>
      <left style="double">
        <color auto="1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thin">
        <color indexed="64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double">
        <color auto="1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double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ck">
        <color indexed="64"/>
      </bottom>
      <diagonal/>
    </border>
    <border>
      <left/>
      <right style="double">
        <color indexed="64"/>
      </right>
      <top style="medium">
        <color indexed="64"/>
      </top>
      <bottom style="thick">
        <color indexed="64"/>
      </bottom>
      <diagonal/>
    </border>
    <border>
      <left style="double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</borders>
  <cellStyleXfs count="4">
    <xf numFmtId="0" fontId="0" fillId="0" borderId="0"/>
    <xf numFmtId="9" fontId="14" fillId="0" borderId="0" applyFont="0" applyFill="0" applyBorder="0" applyAlignment="0" applyProtection="0"/>
    <xf numFmtId="0" fontId="16" fillId="0" borderId="0" applyNumberFormat="0" applyFill="0" applyBorder="0" applyAlignment="0" applyProtection="0"/>
    <xf numFmtId="0" fontId="60" fillId="0" borderId="0"/>
  </cellStyleXfs>
  <cellXfs count="471">
    <xf numFmtId="0" fontId="0" fillId="0" borderId="0" xfId="0"/>
    <xf numFmtId="0" fontId="8" fillId="0" borderId="0" xfId="0" applyFont="1"/>
    <xf numFmtId="0" fontId="1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8" fillId="0" borderId="0" xfId="0" applyFont="1" applyAlignment="1">
      <alignment horizontal="left" vertical="center" wrapText="1"/>
    </xf>
    <xf numFmtId="0" fontId="11" fillId="0" borderId="0" xfId="0" applyFont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10" fillId="0" borderId="0" xfId="0" applyFont="1"/>
    <xf numFmtId="0" fontId="4" fillId="0" borderId="56" xfId="0" applyFont="1" applyBorder="1" applyAlignment="1">
      <alignment horizontal="center" vertical="center" wrapText="1"/>
    </xf>
    <xf numFmtId="0" fontId="4" fillId="0" borderId="57" xfId="0" applyFont="1" applyBorder="1" applyAlignment="1">
      <alignment horizontal="center" vertical="center" wrapText="1"/>
    </xf>
    <xf numFmtId="0" fontId="4" fillId="0" borderId="40" xfId="0" applyFont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24" fillId="3" borderId="5" xfId="2" applyFont="1" applyFill="1" applyBorder="1" applyAlignment="1">
      <alignment vertical="center" wrapText="1"/>
    </xf>
    <xf numFmtId="0" fontId="26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6" fillId="0" borderId="68" xfId="0" applyFont="1" applyBorder="1" applyAlignment="1">
      <alignment horizontal="center" vertical="center" wrapText="1"/>
    </xf>
    <xf numFmtId="0" fontId="6" fillId="0" borderId="69" xfId="0" applyFont="1" applyBorder="1" applyAlignment="1">
      <alignment horizontal="center" vertical="center" wrapText="1"/>
    </xf>
    <xf numFmtId="0" fontId="10" fillId="0" borderId="0" xfId="0" applyFont="1" applyAlignment="1">
      <alignment vertical="center"/>
    </xf>
    <xf numFmtId="0" fontId="12" fillId="0" borderId="0" xfId="0" applyFont="1" applyAlignment="1">
      <alignment horizontal="center" vertical="center" wrapText="1"/>
    </xf>
    <xf numFmtId="0" fontId="25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0" xfId="0" applyFont="1" applyAlignment="1">
      <alignment horizontal="center"/>
    </xf>
    <xf numFmtId="0" fontId="10" fillId="0" borderId="67" xfId="0" applyFont="1" applyBorder="1" applyAlignment="1">
      <alignment horizontal="center" vertical="center" wrapText="1"/>
    </xf>
    <xf numFmtId="0" fontId="10" fillId="0" borderId="19" xfId="0" applyFont="1" applyBorder="1" applyAlignment="1">
      <alignment horizontal="center" vertical="center"/>
    </xf>
    <xf numFmtId="0" fontId="10" fillId="0" borderId="2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34" fillId="0" borderId="50" xfId="0" applyFont="1" applyBorder="1" applyAlignment="1">
      <alignment horizontal="left" vertical="center" wrapText="1"/>
    </xf>
    <xf numFmtId="0" fontId="34" fillId="0" borderId="59" xfId="0" applyFont="1" applyBorder="1" applyAlignment="1">
      <alignment horizontal="left" vertical="center" wrapText="1"/>
    </xf>
    <xf numFmtId="0" fontId="34" fillId="0" borderId="115" xfId="0" applyFont="1" applyBorder="1" applyAlignment="1">
      <alignment horizontal="left" vertical="center" wrapText="1"/>
    </xf>
    <xf numFmtId="0" fontId="4" fillId="0" borderId="121" xfId="0" applyFont="1" applyBorder="1" applyAlignment="1">
      <alignment horizontal="center" vertical="center" wrapText="1"/>
    </xf>
    <xf numFmtId="0" fontId="4" fillId="0" borderId="122" xfId="0" applyFont="1" applyBorder="1" applyAlignment="1">
      <alignment horizontal="center" vertical="center" wrapText="1"/>
    </xf>
    <xf numFmtId="0" fontId="8" fillId="0" borderId="16" xfId="0" applyFont="1" applyBorder="1"/>
    <xf numFmtId="0" fontId="11" fillId="0" borderId="34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/>
    </xf>
    <xf numFmtId="0" fontId="10" fillId="0" borderId="13" xfId="0" applyFont="1" applyBorder="1"/>
    <xf numFmtId="0" fontId="10" fillId="0" borderId="14" xfId="0" applyFont="1" applyBorder="1"/>
    <xf numFmtId="0" fontId="10" fillId="0" borderId="16" xfId="0" applyFont="1" applyBorder="1"/>
    <xf numFmtId="0" fontId="6" fillId="0" borderId="0" xfId="0" applyFont="1" applyAlignment="1">
      <alignment vertical="center" wrapText="1"/>
    </xf>
    <xf numFmtId="2" fontId="9" fillId="0" borderId="129" xfId="0" applyNumberFormat="1" applyFont="1" applyBorder="1" applyAlignment="1">
      <alignment horizontal="center" vertical="center"/>
    </xf>
    <xf numFmtId="2" fontId="18" fillId="0" borderId="133" xfId="0" applyNumberFormat="1" applyFont="1" applyBorder="1" applyAlignment="1">
      <alignment horizontal="center" vertical="center"/>
    </xf>
    <xf numFmtId="2" fontId="18" fillId="0" borderId="131" xfId="0" applyNumberFormat="1" applyFont="1" applyBorder="1" applyAlignment="1">
      <alignment horizontal="center" vertical="center"/>
    </xf>
    <xf numFmtId="2" fontId="9" fillId="0" borderId="131" xfId="0" applyNumberFormat="1" applyFont="1" applyBorder="1" applyAlignment="1">
      <alignment horizontal="center" vertical="center"/>
    </xf>
    <xf numFmtId="2" fontId="9" fillId="0" borderId="22" xfId="0" applyNumberFormat="1" applyFont="1" applyBorder="1" applyAlignment="1">
      <alignment horizontal="center" vertical="center"/>
    </xf>
    <xf numFmtId="2" fontId="18" fillId="0" borderId="25" xfId="0" applyNumberFormat="1" applyFont="1" applyBorder="1" applyAlignment="1">
      <alignment horizontal="center" vertical="center"/>
    </xf>
    <xf numFmtId="2" fontId="18" fillId="0" borderId="12" xfId="0" applyNumberFormat="1" applyFont="1" applyBorder="1" applyAlignment="1">
      <alignment horizontal="center" vertical="center"/>
    </xf>
    <xf numFmtId="2" fontId="9" fillId="0" borderId="12" xfId="0" applyNumberFormat="1" applyFont="1" applyBorder="1" applyAlignment="1">
      <alignment horizontal="center" vertical="center"/>
    </xf>
    <xf numFmtId="2" fontId="18" fillId="0" borderId="36" xfId="0" applyNumberFormat="1" applyFont="1" applyBorder="1" applyAlignment="1">
      <alignment horizontal="center" vertical="center"/>
    </xf>
    <xf numFmtId="2" fontId="18" fillId="0" borderId="32" xfId="0" applyNumberFormat="1" applyFont="1" applyBorder="1" applyAlignment="1">
      <alignment horizontal="center" vertical="center"/>
    </xf>
    <xf numFmtId="2" fontId="9" fillId="0" borderId="32" xfId="0" applyNumberFormat="1" applyFont="1" applyBorder="1" applyAlignment="1">
      <alignment horizontal="center" vertical="center"/>
    </xf>
    <xf numFmtId="0" fontId="10" fillId="0" borderId="17" xfId="0" applyFont="1" applyBorder="1" applyAlignment="1">
      <alignment horizontal="center" vertical="center"/>
    </xf>
    <xf numFmtId="0" fontId="10" fillId="0" borderId="17" xfId="0" applyFont="1" applyBorder="1" applyAlignment="1">
      <alignment horizontal="left"/>
    </xf>
    <xf numFmtId="0" fontId="10" fillId="0" borderId="18" xfId="0" applyFont="1" applyBorder="1"/>
    <xf numFmtId="0" fontId="39" fillId="0" borderId="0" xfId="0" applyFont="1" applyAlignment="1">
      <alignment horizontal="center" vertical="center"/>
    </xf>
    <xf numFmtId="0" fontId="10" fillId="0" borderId="0" xfId="0" applyFont="1" applyAlignment="1">
      <alignment horizontal="left"/>
    </xf>
    <xf numFmtId="0" fontId="39" fillId="0" borderId="0" xfId="0" applyFont="1"/>
    <xf numFmtId="0" fontId="11" fillId="0" borderId="0" xfId="0" applyFont="1" applyAlignment="1">
      <alignment vertical="top"/>
    </xf>
    <xf numFmtId="0" fontId="10" fillId="0" borderId="17" xfId="0" applyFont="1" applyBorder="1"/>
    <xf numFmtId="2" fontId="18" fillId="0" borderId="128" xfId="0" applyNumberFormat="1" applyFont="1" applyBorder="1" applyAlignment="1">
      <alignment horizontal="center" vertical="center"/>
    </xf>
    <xf numFmtId="2" fontId="18" fillId="0" borderId="129" xfId="0" applyNumberFormat="1" applyFont="1" applyBorder="1" applyAlignment="1">
      <alignment horizontal="center" vertical="center"/>
    </xf>
    <xf numFmtId="2" fontId="18" fillId="0" borderId="37" xfId="0" applyNumberFormat="1" applyFont="1" applyBorder="1" applyAlignment="1">
      <alignment horizontal="center" vertical="center"/>
    </xf>
    <xf numFmtId="2" fontId="18" fillId="0" borderId="22" xfId="0" applyNumberFormat="1" applyFont="1" applyBorder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42" fillId="0" borderId="0" xfId="0" applyFont="1"/>
    <xf numFmtId="0" fontId="43" fillId="0" borderId="0" xfId="0" applyFont="1"/>
    <xf numFmtId="0" fontId="43" fillId="0" borderId="0" xfId="0" applyFont="1" applyAlignment="1">
      <alignment wrapText="1"/>
    </xf>
    <xf numFmtId="2" fontId="43" fillId="0" borderId="0" xfId="0" applyNumberFormat="1" applyFont="1" applyAlignment="1">
      <alignment wrapText="1"/>
    </xf>
    <xf numFmtId="0" fontId="39" fillId="0" borderId="13" xfId="0" applyFont="1" applyBorder="1"/>
    <xf numFmtId="0" fontId="39" fillId="0" borderId="17" xfId="0" applyFont="1" applyBorder="1" applyAlignment="1">
      <alignment horizontal="center" vertical="center"/>
    </xf>
    <xf numFmtId="0" fontId="39" fillId="0" borderId="17" xfId="0" applyFont="1" applyBorder="1"/>
    <xf numFmtId="0" fontId="39" fillId="0" borderId="16" xfId="0" applyFont="1" applyBorder="1"/>
    <xf numFmtId="0" fontId="39" fillId="0" borderId="16" xfId="0" applyFont="1" applyBorder="1" applyAlignment="1">
      <alignment horizontal="center" vertical="center"/>
    </xf>
    <xf numFmtId="165" fontId="10" fillId="0" borderId="0" xfId="0" applyNumberFormat="1" applyFont="1" applyAlignment="1">
      <alignment vertical="center" wrapText="1"/>
    </xf>
    <xf numFmtId="165" fontId="10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wrapText="1"/>
    </xf>
    <xf numFmtId="165" fontId="27" fillId="2" borderId="12" xfId="0" applyNumberFormat="1" applyFont="1" applyFill="1" applyBorder="1" applyAlignment="1">
      <alignment horizontal="center" vertical="center"/>
    </xf>
    <xf numFmtId="0" fontId="46" fillId="0" borderId="144" xfId="0" applyFont="1" applyBorder="1" applyAlignment="1">
      <alignment vertical="center" wrapText="1"/>
    </xf>
    <xf numFmtId="0" fontId="46" fillId="0" borderId="144" xfId="0" applyFont="1" applyBorder="1" applyAlignment="1">
      <alignment horizontal="left" vertical="center" wrapText="1"/>
    </xf>
    <xf numFmtId="0" fontId="10" fillId="0" borderId="143" xfId="0" applyFont="1" applyBorder="1" applyAlignment="1">
      <alignment horizontal="center" vertical="center" wrapText="1"/>
    </xf>
    <xf numFmtId="0" fontId="2" fillId="0" borderId="144" xfId="0" applyFont="1" applyBorder="1" applyAlignment="1">
      <alignment horizontal="left" vertical="center" wrapText="1"/>
    </xf>
    <xf numFmtId="0" fontId="8" fillId="0" borderId="12" xfId="0" applyFont="1" applyBorder="1" applyAlignment="1">
      <alignment vertical="center" wrapText="1"/>
    </xf>
    <xf numFmtId="0" fontId="10" fillId="0" borderId="0" xfId="0" applyFont="1" applyAlignment="1">
      <alignment horizontal="center" vertical="center" wrapText="1"/>
    </xf>
    <xf numFmtId="0" fontId="47" fillId="0" borderId="0" xfId="0" applyFont="1" applyAlignment="1">
      <alignment horizontal="center" vertical="center" wrapText="1"/>
    </xf>
    <xf numFmtId="0" fontId="10" fillId="0" borderId="22" xfId="0" applyFont="1" applyBorder="1" applyAlignment="1">
      <alignment vertical="center" wrapText="1"/>
    </xf>
    <xf numFmtId="0" fontId="10" fillId="0" borderId="144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5" fillId="6" borderId="20" xfId="0" applyFont="1" applyFill="1" applyBorder="1" applyAlignment="1">
      <alignment horizontal="center" vertical="center"/>
    </xf>
    <xf numFmtId="0" fontId="27" fillId="6" borderId="20" xfId="0" applyFont="1" applyFill="1" applyBorder="1" applyAlignment="1">
      <alignment horizontal="center" vertical="center"/>
    </xf>
    <xf numFmtId="0" fontId="27" fillId="6" borderId="12" xfId="0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44" fillId="0" borderId="0" xfId="0" applyFont="1" applyAlignment="1">
      <alignment horizontal="center" vertical="center"/>
    </xf>
    <xf numFmtId="0" fontId="10" fillId="0" borderId="0" xfId="0" applyFont="1" applyAlignment="1">
      <alignment horizontal="right" vertical="center"/>
    </xf>
    <xf numFmtId="0" fontId="49" fillId="0" borderId="144" xfId="0" applyFont="1" applyBorder="1" applyAlignment="1">
      <alignment horizontal="left" vertical="center" wrapText="1"/>
    </xf>
    <xf numFmtId="0" fontId="49" fillId="0" borderId="144" xfId="0" applyFont="1" applyBorder="1" applyAlignment="1">
      <alignment vertical="center" wrapText="1"/>
    </xf>
    <xf numFmtId="0" fontId="10" fillId="0" borderId="146" xfId="0" applyFont="1" applyBorder="1" applyAlignment="1">
      <alignment vertical="center" wrapText="1"/>
    </xf>
    <xf numFmtId="0" fontId="49" fillId="0" borderId="143" xfId="0" applyFont="1" applyBorder="1" applyAlignment="1">
      <alignment vertical="center" wrapText="1"/>
    </xf>
    <xf numFmtId="0" fontId="49" fillId="0" borderId="143" xfId="0" applyFont="1" applyBorder="1" applyAlignment="1">
      <alignment horizontal="left" vertical="center" wrapText="1"/>
    </xf>
    <xf numFmtId="0" fontId="47" fillId="0" borderId="126" xfId="0" applyFont="1" applyBorder="1" applyAlignment="1">
      <alignment horizontal="center" vertical="center" wrapText="1"/>
    </xf>
    <xf numFmtId="0" fontId="47" fillId="0" borderId="147" xfId="0" applyFont="1" applyBorder="1" applyAlignment="1">
      <alignment horizontal="center" vertical="center" wrapText="1"/>
    </xf>
    <xf numFmtId="0" fontId="41" fillId="0" borderId="12" xfId="0" applyFont="1" applyBorder="1" applyAlignment="1">
      <alignment horizontal="center" vertical="center"/>
    </xf>
    <xf numFmtId="0" fontId="41" fillId="0" borderId="32" xfId="0" applyFont="1" applyBorder="1" applyAlignment="1">
      <alignment horizontal="center" vertical="center"/>
    </xf>
    <xf numFmtId="0" fontId="41" fillId="0" borderId="29" xfId="0" applyFont="1" applyBorder="1" applyAlignment="1">
      <alignment horizontal="center" vertical="center"/>
    </xf>
    <xf numFmtId="9" fontId="41" fillId="0" borderId="30" xfId="1" applyFont="1" applyBorder="1" applyAlignment="1">
      <alignment horizontal="center" vertical="center"/>
    </xf>
    <xf numFmtId="0" fontId="41" fillId="0" borderId="31" xfId="0" applyFont="1" applyBorder="1" applyAlignment="1">
      <alignment horizontal="center" vertical="center"/>
    </xf>
    <xf numFmtId="9" fontId="41" fillId="0" borderId="33" xfId="1" applyFont="1" applyBorder="1" applyAlignment="1">
      <alignment horizontal="center" vertical="center"/>
    </xf>
    <xf numFmtId="0" fontId="39" fillId="0" borderId="0" xfId="0" applyFont="1" applyAlignment="1">
      <alignment vertical="center"/>
    </xf>
    <xf numFmtId="0" fontId="10" fillId="0" borderId="20" xfId="0" applyFont="1" applyBorder="1" applyAlignment="1" applyProtection="1">
      <alignment vertical="center"/>
      <protection locked="0"/>
    </xf>
    <xf numFmtId="14" fontId="10" fillId="0" borderId="20" xfId="0" applyNumberFormat="1" applyFont="1" applyBorder="1" applyAlignment="1" applyProtection="1">
      <alignment horizontal="center" vertical="center"/>
      <protection locked="0"/>
    </xf>
    <xf numFmtId="166" fontId="10" fillId="0" borderId="20" xfId="0" applyNumberFormat="1" applyFont="1" applyBorder="1" applyAlignment="1" applyProtection="1">
      <alignment vertical="center"/>
      <protection locked="0"/>
    </xf>
    <xf numFmtId="0" fontId="10" fillId="0" borderId="66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vertical="center"/>
      <protection locked="0"/>
    </xf>
    <xf numFmtId="14" fontId="10" fillId="0" borderId="12" xfId="0" applyNumberFormat="1" applyFont="1" applyBorder="1" applyAlignment="1" applyProtection="1">
      <alignment horizontal="center" vertical="center"/>
      <protection locked="0"/>
    </xf>
    <xf numFmtId="0" fontId="10" fillId="0" borderId="65" xfId="0" applyFont="1" applyBorder="1" applyAlignment="1" applyProtection="1">
      <alignment horizontal="center" vertical="center"/>
      <protection locked="0"/>
    </xf>
    <xf numFmtId="14" fontId="10" fillId="0" borderId="12" xfId="0" applyNumberFormat="1" applyFont="1" applyBorder="1" applyAlignment="1" applyProtection="1">
      <alignment vertical="center"/>
      <protection locked="0"/>
    </xf>
    <xf numFmtId="1" fontId="10" fillId="0" borderId="12" xfId="0" applyNumberFormat="1" applyFont="1" applyBorder="1" applyAlignment="1" applyProtection="1">
      <alignment vertical="center"/>
      <protection locked="0"/>
    </xf>
    <xf numFmtId="0" fontId="10" fillId="0" borderId="12" xfId="0" applyFont="1" applyBorder="1" applyAlignment="1" applyProtection="1">
      <alignment horizontal="center" vertical="center"/>
      <protection locked="0"/>
    </xf>
    <xf numFmtId="165" fontId="27" fillId="0" borderId="145" xfId="0" applyNumberFormat="1" applyFont="1" applyBorder="1" applyAlignment="1" applyProtection="1">
      <alignment horizontal="center" vertical="center" wrapText="1"/>
      <protection locked="0"/>
    </xf>
    <xf numFmtId="165" fontId="27" fillId="0" borderId="12" xfId="0" applyNumberFormat="1" applyFont="1" applyBorder="1" applyAlignment="1" applyProtection="1">
      <alignment horizontal="center" vertical="center" wrapText="1"/>
      <protection locked="0"/>
    </xf>
    <xf numFmtId="165" fontId="27" fillId="0" borderId="12" xfId="0" applyNumberFormat="1" applyFont="1" applyBorder="1" applyAlignment="1" applyProtection="1">
      <alignment horizontal="center" vertical="center"/>
      <protection locked="0"/>
    </xf>
    <xf numFmtId="0" fontId="27" fillId="0" borderId="30" xfId="0" applyFont="1" applyBorder="1" applyAlignment="1" applyProtection="1">
      <alignment horizontal="center" vertical="center" wrapText="1"/>
      <protection locked="0"/>
    </xf>
    <xf numFmtId="0" fontId="39" fillId="0" borderId="0" xfId="0" applyFont="1" applyAlignment="1">
      <alignment vertical="center" wrapText="1"/>
    </xf>
    <xf numFmtId="165" fontId="51" fillId="6" borderId="24" xfId="0" applyNumberFormat="1" applyFont="1" applyFill="1" applyBorder="1" applyAlignment="1">
      <alignment horizontal="center" vertical="top" wrapText="1"/>
    </xf>
    <xf numFmtId="165" fontId="51" fillId="6" borderId="45" xfId="0" applyNumberFormat="1" applyFont="1" applyFill="1" applyBorder="1" applyAlignment="1">
      <alignment horizontal="center" vertical="top" wrapText="1"/>
    </xf>
    <xf numFmtId="0" fontId="51" fillId="6" borderId="30" xfId="0" applyFont="1" applyFill="1" applyBorder="1" applyAlignment="1">
      <alignment horizontal="center" vertical="center" wrapText="1"/>
    </xf>
    <xf numFmtId="0" fontId="51" fillId="0" borderId="0" xfId="0" applyFont="1" applyAlignment="1">
      <alignment vertical="center"/>
    </xf>
    <xf numFmtId="0" fontId="54" fillId="6" borderId="12" xfId="0" applyFont="1" applyFill="1" applyBorder="1" applyAlignment="1">
      <alignment horizontal="center" vertical="center" textRotation="90"/>
    </xf>
    <xf numFmtId="0" fontId="3" fillId="0" borderId="12" xfId="0" applyFont="1" applyBorder="1" applyAlignment="1" applyProtection="1">
      <alignment horizontal="center" vertical="center"/>
      <protection locked="0"/>
    </xf>
    <xf numFmtId="0" fontId="10" fillId="0" borderId="12" xfId="0" applyFont="1" applyBorder="1" applyAlignment="1" applyProtection="1">
      <alignment horizontal="center" vertical="center" wrapText="1"/>
      <protection locked="0"/>
    </xf>
    <xf numFmtId="0" fontId="4" fillId="0" borderId="97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2" fontId="55" fillId="0" borderId="0" xfId="0" applyNumberFormat="1" applyFont="1" applyAlignment="1">
      <alignment wrapText="1"/>
    </xf>
    <xf numFmtId="0" fontId="10" fillId="0" borderId="143" xfId="0" applyFont="1" applyBorder="1" applyAlignment="1">
      <alignment vertical="center" wrapText="1"/>
    </xf>
    <xf numFmtId="0" fontId="46" fillId="0" borderId="143" xfId="0" applyFont="1" applyBorder="1" applyAlignment="1">
      <alignment horizontal="left" vertical="center" wrapText="1"/>
    </xf>
    <xf numFmtId="0" fontId="27" fillId="2" borderId="20" xfId="0" applyFont="1" applyFill="1" applyBorder="1" applyAlignment="1" applyProtection="1">
      <alignment horizontal="center" vertical="center"/>
      <protection hidden="1"/>
    </xf>
    <xf numFmtId="0" fontId="27" fillId="2" borderId="63" xfId="0" applyFont="1" applyFill="1" applyBorder="1" applyAlignment="1" applyProtection="1">
      <alignment horizontal="center" vertical="center"/>
      <protection hidden="1"/>
    </xf>
    <xf numFmtId="0" fontId="10" fillId="0" borderId="12" xfId="0" applyFont="1" applyBorder="1" applyAlignment="1">
      <alignment vertical="center"/>
    </xf>
    <xf numFmtId="0" fontId="10" fillId="0" borderId="40" xfId="0" applyFont="1" applyBorder="1" applyAlignment="1">
      <alignment vertical="center"/>
    </xf>
    <xf numFmtId="2" fontId="48" fillId="6" borderId="25" xfId="0" applyNumberFormat="1" applyFont="1" applyFill="1" applyBorder="1" applyAlignment="1" applyProtection="1">
      <alignment horizontal="center" vertical="center" wrapText="1"/>
      <protection hidden="1"/>
    </xf>
    <xf numFmtId="0" fontId="44" fillId="6" borderId="30" xfId="0" applyFont="1" applyFill="1" applyBorder="1" applyAlignment="1" applyProtection="1">
      <alignment horizontal="center" vertical="center" wrapText="1"/>
      <protection hidden="1"/>
    </xf>
    <xf numFmtId="0" fontId="49" fillId="3" borderId="144" xfId="0" applyFont="1" applyFill="1" applyBorder="1" applyAlignment="1">
      <alignment vertical="center" wrapText="1"/>
    </xf>
    <xf numFmtId="0" fontId="10" fillId="3" borderId="143" xfId="0" applyFont="1" applyFill="1" applyBorder="1" applyAlignment="1">
      <alignment horizontal="center" vertical="center" wrapText="1"/>
    </xf>
    <xf numFmtId="0" fontId="49" fillId="3" borderId="143" xfId="0" applyFont="1" applyFill="1" applyBorder="1" applyAlignment="1">
      <alignment vertical="center" wrapText="1"/>
    </xf>
    <xf numFmtId="0" fontId="46" fillId="3" borderId="144" xfId="0" applyFont="1" applyFill="1" applyBorder="1" applyAlignment="1">
      <alignment horizontal="left" vertical="center" wrapText="1"/>
    </xf>
    <xf numFmtId="0" fontId="32" fillId="0" borderId="105" xfId="0" applyFont="1" applyBorder="1" applyAlignment="1" applyProtection="1">
      <alignment horizontal="center" vertical="center"/>
      <protection hidden="1"/>
    </xf>
    <xf numFmtId="0" fontId="32" fillId="0" borderId="106" xfId="0" applyFont="1" applyBorder="1" applyAlignment="1" applyProtection="1">
      <alignment horizontal="center" vertical="center"/>
      <protection hidden="1"/>
    </xf>
    <xf numFmtId="0" fontId="32" fillId="0" borderId="107" xfId="0" applyFont="1" applyBorder="1" applyAlignment="1" applyProtection="1">
      <alignment horizontal="center" vertical="center"/>
      <protection hidden="1"/>
    </xf>
    <xf numFmtId="164" fontId="8" fillId="0" borderId="112" xfId="1" applyNumberFormat="1" applyFont="1" applyBorder="1" applyAlignment="1" applyProtection="1">
      <alignment horizontal="center" vertical="center"/>
      <protection hidden="1"/>
    </xf>
    <xf numFmtId="164" fontId="8" fillId="0" borderId="113" xfId="1" applyNumberFormat="1" applyFont="1" applyBorder="1" applyAlignment="1" applyProtection="1">
      <alignment horizontal="center" vertical="center"/>
      <protection hidden="1"/>
    </xf>
    <xf numFmtId="164" fontId="8" fillId="0" borderId="114" xfId="1" applyNumberFormat="1" applyFont="1" applyBorder="1" applyAlignment="1" applyProtection="1">
      <alignment horizontal="center" vertical="center"/>
      <protection hidden="1"/>
    </xf>
    <xf numFmtId="0" fontId="32" fillId="5" borderId="100" xfId="0" applyFont="1" applyFill="1" applyBorder="1" applyAlignment="1" applyProtection="1">
      <alignment horizontal="center" vertical="center"/>
      <protection locked="0"/>
    </xf>
    <xf numFmtId="0" fontId="32" fillId="5" borderId="46" xfId="0" applyFont="1" applyFill="1" applyBorder="1" applyAlignment="1" applyProtection="1">
      <alignment horizontal="center" vertical="center"/>
      <protection locked="0"/>
    </xf>
    <xf numFmtId="0" fontId="32" fillId="5" borderId="101" xfId="0" applyFont="1" applyFill="1" applyBorder="1" applyAlignment="1" applyProtection="1">
      <alignment horizontal="center" vertical="center"/>
      <protection locked="0"/>
    </xf>
    <xf numFmtId="0" fontId="32" fillId="5" borderId="47" xfId="0" applyFont="1" applyFill="1" applyBorder="1" applyAlignment="1" applyProtection="1">
      <alignment horizontal="center" vertical="center"/>
      <protection locked="0"/>
    </xf>
    <xf numFmtId="0" fontId="32" fillId="5" borderId="102" xfId="0" applyFont="1" applyFill="1" applyBorder="1" applyAlignment="1" applyProtection="1">
      <alignment horizontal="center" vertical="center"/>
      <protection locked="0"/>
    </xf>
    <xf numFmtId="0" fontId="32" fillId="5" borderId="91" xfId="0" applyFont="1" applyFill="1" applyBorder="1" applyAlignment="1" applyProtection="1">
      <alignment horizontal="center" vertical="center"/>
      <protection locked="0"/>
    </xf>
    <xf numFmtId="0" fontId="56" fillId="7" borderId="0" xfId="0" applyFont="1" applyFill="1" applyAlignment="1">
      <alignment horizontal="center" vertical="center" wrapText="1"/>
    </xf>
    <xf numFmtId="0" fontId="6" fillId="7" borderId="49" xfId="0" applyFont="1" applyFill="1" applyBorder="1" applyAlignment="1">
      <alignment horizontal="center" vertical="center" wrapText="1"/>
    </xf>
    <xf numFmtId="0" fontId="62" fillId="7" borderId="24" xfId="0" applyFont="1" applyFill="1" applyBorder="1" applyAlignment="1">
      <alignment horizontal="center" vertical="center" wrapText="1"/>
    </xf>
    <xf numFmtId="0" fontId="33" fillId="0" borderId="25" xfId="0" applyFont="1" applyBorder="1" applyAlignment="1" applyProtection="1">
      <alignment horizontal="center" vertical="center" wrapText="1"/>
      <protection locked="0"/>
    </xf>
    <xf numFmtId="0" fontId="65" fillId="0" borderId="156" xfId="0" applyFont="1" applyBorder="1" applyAlignment="1">
      <alignment horizontal="center"/>
    </xf>
    <xf numFmtId="0" fontId="49" fillId="0" borderId="0" xfId="0" applyFont="1" applyAlignment="1">
      <alignment vertical="center" wrapText="1"/>
    </xf>
    <xf numFmtId="0" fontId="49" fillId="3" borderId="0" xfId="0" applyFont="1" applyFill="1" applyAlignment="1">
      <alignment vertical="center" wrapText="1"/>
    </xf>
    <xf numFmtId="0" fontId="49" fillId="0" borderId="156" xfId="0" applyFont="1" applyBorder="1" applyAlignment="1">
      <alignment vertical="center" wrapText="1"/>
    </xf>
    <xf numFmtId="0" fontId="49" fillId="0" borderId="157" xfId="0" applyFont="1" applyBorder="1" applyAlignment="1">
      <alignment vertical="center" wrapText="1"/>
    </xf>
    <xf numFmtId="0" fontId="46" fillId="0" borderId="157" xfId="0" applyFont="1" applyBorder="1" applyAlignment="1">
      <alignment horizontal="left" vertical="center" wrapText="1"/>
    </xf>
    <xf numFmtId="0" fontId="10" fillId="0" borderId="157" xfId="0" applyFont="1" applyBorder="1" applyAlignment="1">
      <alignment vertical="center" wrapText="1"/>
    </xf>
    <xf numFmtId="0" fontId="10" fillId="0" borderId="15" xfId="0" applyFont="1" applyBorder="1" applyAlignment="1">
      <alignment horizontal="center" vertical="center"/>
    </xf>
    <xf numFmtId="0" fontId="10" fillId="0" borderId="57" xfId="0" applyFont="1" applyBorder="1"/>
    <xf numFmtId="0" fontId="10" fillId="0" borderId="146" xfId="0" applyFont="1" applyBorder="1" applyAlignment="1">
      <alignment horizontal="center" vertical="center"/>
    </xf>
    <xf numFmtId="0" fontId="10" fillId="0" borderId="44" xfId="0" applyFont="1" applyBorder="1" applyAlignment="1">
      <alignment horizontal="center" vertical="center"/>
    </xf>
    <xf numFmtId="0" fontId="10" fillId="0" borderId="44" xfId="0" applyFont="1" applyBorder="1"/>
    <xf numFmtId="0" fontId="10" fillId="0" borderId="49" xfId="0" applyFont="1" applyBorder="1"/>
    <xf numFmtId="0" fontId="46" fillId="0" borderId="143" xfId="0" applyFont="1" applyBorder="1" applyAlignment="1">
      <alignment vertical="center" wrapText="1"/>
    </xf>
    <xf numFmtId="0" fontId="57" fillId="0" borderId="144" xfId="0" applyFont="1" applyBorder="1" applyAlignment="1">
      <alignment vertical="center" wrapText="1"/>
    </xf>
    <xf numFmtId="14" fontId="69" fillId="0" borderId="0" xfId="0" applyNumberFormat="1" applyFont="1" applyAlignment="1">
      <alignment vertical="center"/>
    </xf>
    <xf numFmtId="0" fontId="70" fillId="0" borderId="0" xfId="0" applyFont="1" applyAlignment="1" applyProtection="1">
      <alignment horizontal="center" vertical="center" wrapText="1"/>
      <protection hidden="1"/>
    </xf>
    <xf numFmtId="0" fontId="43" fillId="0" borderId="0" xfId="0" applyFont="1" applyProtection="1">
      <protection hidden="1"/>
    </xf>
    <xf numFmtId="0" fontId="70" fillId="0" borderId="0" xfId="0" applyFont="1" applyAlignment="1" applyProtection="1">
      <alignment horizontal="center" vertical="center"/>
      <protection hidden="1"/>
    </xf>
    <xf numFmtId="0" fontId="43" fillId="0" borderId="0" xfId="0" applyFont="1" applyAlignment="1">
      <alignment vertical="center"/>
    </xf>
    <xf numFmtId="0" fontId="43" fillId="0" borderId="0" xfId="0" applyFont="1" applyAlignment="1" applyProtection="1">
      <alignment vertical="center"/>
      <protection hidden="1"/>
    </xf>
    <xf numFmtId="0" fontId="10" fillId="0" borderId="155" xfId="0" applyFont="1" applyBorder="1" applyAlignment="1">
      <alignment vertical="center" wrapText="1"/>
    </xf>
    <xf numFmtId="0" fontId="72" fillId="0" borderId="143" xfId="0" applyFont="1" applyBorder="1" applyAlignment="1">
      <alignment horizontal="center" vertical="center" wrapText="1"/>
    </xf>
    <xf numFmtId="0" fontId="73" fillId="8" borderId="0" xfId="0" applyFont="1" applyFill="1" applyAlignment="1">
      <alignment horizontal="center" vertical="center" wrapText="1"/>
    </xf>
    <xf numFmtId="0" fontId="2" fillId="0" borderId="14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74" fillId="0" borderId="0" xfId="0" applyFont="1"/>
    <xf numFmtId="0" fontId="75" fillId="0" borderId="0" xfId="0" applyFont="1" applyBorder="1" applyAlignment="1">
      <alignment horizontal="center" vertical="center" wrapText="1"/>
    </xf>
    <xf numFmtId="0" fontId="75" fillId="0" borderId="0" xfId="0" applyFont="1" applyBorder="1" applyAlignment="1">
      <alignment horizontal="center" vertical="center"/>
    </xf>
    <xf numFmtId="0" fontId="76" fillId="0" borderId="0" xfId="0" applyFont="1"/>
    <xf numFmtId="0" fontId="76" fillId="0" borderId="0" xfId="0" applyFont="1" applyAlignment="1">
      <alignment vertical="top"/>
    </xf>
    <xf numFmtId="0" fontId="76" fillId="0" borderId="0" xfId="0" applyFont="1" applyAlignment="1">
      <alignment horizontal="right" vertical="top"/>
    </xf>
    <xf numFmtId="0" fontId="0" fillId="0" borderId="0" xfId="0" applyAlignment="1">
      <alignment vertical="top"/>
    </xf>
    <xf numFmtId="0" fontId="79" fillId="0" borderId="0" xfId="0" applyFont="1" applyAlignment="1">
      <alignment vertical="top"/>
    </xf>
    <xf numFmtId="0" fontId="76" fillId="0" borderId="0" xfId="0" applyFont="1" applyAlignment="1">
      <alignment horizontal="right" vertical="center"/>
    </xf>
    <xf numFmtId="0" fontId="74" fillId="0" borderId="0" xfId="0" applyFont="1" applyAlignment="1">
      <alignment vertical="center"/>
    </xf>
    <xf numFmtId="0" fontId="0" fillId="0" borderId="0" xfId="0" applyAlignment="1">
      <alignment vertical="center"/>
    </xf>
    <xf numFmtId="0" fontId="80" fillId="0" borderId="67" xfId="0" applyFont="1" applyBorder="1" applyAlignment="1">
      <alignment horizontal="center" vertical="center" wrapText="1"/>
    </xf>
    <xf numFmtId="0" fontId="80" fillId="0" borderId="68" xfId="0" applyFont="1" applyBorder="1" applyAlignment="1">
      <alignment horizontal="center" vertical="center" wrapText="1"/>
    </xf>
    <xf numFmtId="0" fontId="80" fillId="0" borderId="69" xfId="0" applyFont="1" applyFill="1" applyBorder="1" applyAlignment="1">
      <alignment horizontal="center" vertical="center" wrapText="1"/>
    </xf>
    <xf numFmtId="0" fontId="81" fillId="0" borderId="131" xfId="0" applyFont="1" applyBorder="1" applyAlignment="1" applyProtection="1">
      <alignment vertical="center"/>
      <protection locked="0"/>
    </xf>
    <xf numFmtId="0" fontId="81" fillId="0" borderId="12" xfId="0" applyFont="1" applyBorder="1" applyAlignment="1" applyProtection="1">
      <alignment vertical="center"/>
      <protection locked="0"/>
    </xf>
    <xf numFmtId="0" fontId="81" fillId="0" borderId="71" xfId="0" applyFont="1" applyBorder="1" applyAlignment="1" applyProtection="1">
      <alignment vertical="center"/>
      <protection locked="0"/>
    </xf>
    <xf numFmtId="0" fontId="76" fillId="0" borderId="0" xfId="0" applyFont="1" applyAlignment="1">
      <alignment horizontal="center" vertical="top"/>
    </xf>
    <xf numFmtId="0" fontId="82" fillId="0" borderId="68" xfId="0" applyFont="1" applyFill="1" applyBorder="1" applyAlignment="1">
      <alignment horizontal="center" vertical="center" wrapText="1"/>
    </xf>
    <xf numFmtId="0" fontId="83" fillId="0" borderId="68" xfId="0" applyFont="1" applyBorder="1" applyAlignment="1">
      <alignment horizontal="center" vertical="center" wrapText="1"/>
    </xf>
    <xf numFmtId="0" fontId="75" fillId="0" borderId="0" xfId="0" applyFont="1" applyBorder="1" applyAlignment="1">
      <alignment horizontal="center" vertical="top"/>
    </xf>
    <xf numFmtId="0" fontId="81" fillId="0" borderId="12" xfId="0" applyFont="1" applyBorder="1" applyAlignment="1" applyProtection="1">
      <alignment vertical="top"/>
      <protection locked="0"/>
    </xf>
    <xf numFmtId="0" fontId="81" fillId="0" borderId="65" xfId="0" applyFont="1" applyBorder="1" applyAlignment="1" applyProtection="1">
      <alignment vertical="top"/>
      <protection locked="0"/>
    </xf>
    <xf numFmtId="0" fontId="81" fillId="0" borderId="159" xfId="0" applyFont="1" applyBorder="1" applyAlignment="1" applyProtection="1">
      <alignment vertical="top"/>
      <protection locked="0"/>
    </xf>
    <xf numFmtId="0" fontId="81" fillId="0" borderId="72" xfId="0" applyFont="1" applyBorder="1" applyAlignment="1" applyProtection="1">
      <alignment vertical="top"/>
      <protection locked="0"/>
    </xf>
    <xf numFmtId="0" fontId="51" fillId="0" borderId="0" xfId="0" applyFont="1" applyAlignment="1">
      <alignment horizontal="left" vertical="center"/>
    </xf>
    <xf numFmtId="0" fontId="85" fillId="0" borderId="131" xfId="0" applyFont="1" applyBorder="1" applyAlignment="1" applyProtection="1">
      <alignment horizontal="center" vertical="center"/>
      <protection locked="0"/>
    </xf>
    <xf numFmtId="0" fontId="81" fillId="0" borderId="158" xfId="0" applyFont="1" applyBorder="1" applyAlignment="1" applyProtection="1">
      <alignment vertical="center" wrapText="1"/>
    </xf>
    <xf numFmtId="0" fontId="81" fillId="0" borderId="131" xfId="0" applyFont="1" applyBorder="1" applyAlignment="1" applyProtection="1">
      <alignment vertical="center" wrapText="1"/>
    </xf>
    <xf numFmtId="167" fontId="81" fillId="0" borderId="12" xfId="0" applyNumberFormat="1" applyFont="1" applyBorder="1" applyAlignment="1" applyProtection="1">
      <alignment horizontal="center" vertical="center"/>
    </xf>
    <xf numFmtId="0" fontId="81" fillId="0" borderId="21" xfId="0" applyFont="1" applyBorder="1" applyAlignment="1" applyProtection="1">
      <alignment vertical="center" wrapText="1"/>
    </xf>
    <xf numFmtId="0" fontId="81" fillId="0" borderId="12" xfId="0" applyFont="1" applyBorder="1" applyAlignment="1" applyProtection="1">
      <alignment vertical="center" wrapText="1"/>
    </xf>
    <xf numFmtId="0" fontId="81" fillId="0" borderId="21" xfId="0" applyFont="1" applyBorder="1" applyAlignment="1" applyProtection="1">
      <alignment vertical="top" wrapText="1"/>
    </xf>
    <xf numFmtId="0" fontId="81" fillId="0" borderId="70" xfId="0" applyFont="1" applyBorder="1" applyAlignment="1" applyProtection="1">
      <alignment vertical="center" wrapText="1"/>
    </xf>
    <xf numFmtId="0" fontId="81" fillId="0" borderId="71" xfId="0" applyFont="1" applyBorder="1" applyAlignment="1" applyProtection="1">
      <alignment vertical="center" wrapText="1"/>
    </xf>
    <xf numFmtId="167" fontId="81" fillId="0" borderId="71" xfId="0" applyNumberFormat="1" applyFont="1" applyBorder="1" applyAlignment="1" applyProtection="1">
      <alignment horizontal="center" vertical="center"/>
    </xf>
    <xf numFmtId="0" fontId="25" fillId="0" borderId="82" xfId="0" applyFont="1" applyBorder="1" applyAlignment="1">
      <alignment horizontal="center" vertical="center"/>
    </xf>
    <xf numFmtId="0" fontId="25" fillId="0" borderId="83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 wrapText="1"/>
    </xf>
    <xf numFmtId="0" fontId="25" fillId="0" borderId="64" xfId="0" applyFont="1" applyBorder="1" applyAlignment="1">
      <alignment horizontal="center" vertical="center" wrapText="1"/>
    </xf>
    <xf numFmtId="0" fontId="25" fillId="0" borderId="70" xfId="0" applyFont="1" applyBorder="1" applyAlignment="1">
      <alignment horizontal="center" vertical="center" wrapText="1"/>
    </xf>
    <xf numFmtId="0" fontId="25" fillId="0" borderId="81" xfId="0" applyFont="1" applyBorder="1" applyAlignment="1">
      <alignment horizontal="center" vertical="center" wrapText="1"/>
    </xf>
    <xf numFmtId="0" fontId="31" fillId="5" borderId="96" xfId="0" applyFont="1" applyFill="1" applyBorder="1" applyAlignment="1" applyProtection="1">
      <alignment horizontal="center" vertical="center" wrapText="1"/>
      <protection locked="0"/>
    </xf>
    <xf numFmtId="0" fontId="31" fillId="5" borderId="73" xfId="0" applyFont="1" applyFill="1" applyBorder="1" applyAlignment="1" applyProtection="1">
      <alignment horizontal="center" vertical="center" wrapText="1"/>
      <protection locked="0"/>
    </xf>
    <xf numFmtId="0" fontId="31" fillId="5" borderId="74" xfId="0" applyFont="1" applyFill="1" applyBorder="1" applyAlignment="1" applyProtection="1">
      <alignment horizontal="center" vertical="center" wrapText="1"/>
      <protection locked="0"/>
    </xf>
    <xf numFmtId="0" fontId="31" fillId="5" borderId="94" xfId="0" applyFont="1" applyFill="1" applyBorder="1" applyAlignment="1" applyProtection="1">
      <alignment horizontal="center" vertical="center"/>
      <protection locked="0"/>
    </xf>
    <xf numFmtId="0" fontId="31" fillId="5" borderId="10" xfId="0" applyFont="1" applyFill="1" applyBorder="1" applyAlignment="1" applyProtection="1">
      <alignment horizontal="center" vertical="center"/>
      <protection locked="0"/>
    </xf>
    <xf numFmtId="0" fontId="31" fillId="5" borderId="95" xfId="0" applyFont="1" applyFill="1" applyBorder="1" applyAlignment="1" applyProtection="1">
      <alignment horizontal="center" vertical="center"/>
      <protection locked="0"/>
    </xf>
    <xf numFmtId="0" fontId="30" fillId="4" borderId="9" xfId="0" applyFont="1" applyFill="1" applyBorder="1" applyAlignment="1">
      <alignment horizontal="center" wrapText="1"/>
    </xf>
    <xf numFmtId="0" fontId="23" fillId="4" borderId="10" xfId="0" applyFont="1" applyFill="1" applyBorder="1" applyAlignment="1">
      <alignment horizontal="center" wrapText="1"/>
    </xf>
    <xf numFmtId="0" fontId="31" fillId="5" borderId="93" xfId="0" applyFont="1" applyFill="1" applyBorder="1" applyAlignment="1" applyProtection="1">
      <alignment horizontal="center" vertical="center"/>
      <protection locked="0"/>
    </xf>
    <xf numFmtId="0" fontId="31" fillId="5" borderId="87" xfId="0" applyFont="1" applyFill="1" applyBorder="1" applyAlignment="1" applyProtection="1">
      <alignment horizontal="center" vertical="center"/>
      <protection locked="0"/>
    </xf>
    <xf numFmtId="0" fontId="31" fillId="5" borderId="88" xfId="0" applyFont="1" applyFill="1" applyBorder="1" applyAlignment="1" applyProtection="1">
      <alignment horizontal="center" vertical="center"/>
      <protection locked="0"/>
    </xf>
    <xf numFmtId="0" fontId="29" fillId="3" borderId="92" xfId="0" applyFont="1" applyFill="1" applyBorder="1" applyAlignment="1">
      <alignment horizontal="center" vertical="center" wrapText="1"/>
    </xf>
    <xf numFmtId="0" fontId="29" fillId="3" borderId="13" xfId="0" applyFont="1" applyFill="1" applyBorder="1" applyAlignment="1">
      <alignment horizontal="center" vertical="center" wrapText="1"/>
    </xf>
    <xf numFmtId="0" fontId="29" fillId="3" borderId="14" xfId="0" applyFont="1" applyFill="1" applyBorder="1" applyAlignment="1">
      <alignment horizontal="center" vertical="center" wrapText="1"/>
    </xf>
    <xf numFmtId="0" fontId="27" fillId="0" borderId="76" xfId="0" applyFont="1" applyBorder="1" applyAlignment="1">
      <alignment horizontal="right" vertical="center" wrapText="1"/>
    </xf>
    <xf numFmtId="0" fontId="27" fillId="0" borderId="79" xfId="0" applyFont="1" applyBorder="1" applyAlignment="1">
      <alignment horizontal="right" vertical="center" wrapText="1"/>
    </xf>
    <xf numFmtId="0" fontId="27" fillId="0" borderId="75" xfId="0" applyFont="1" applyBorder="1" applyAlignment="1">
      <alignment horizontal="right" vertical="center" wrapText="1"/>
    </xf>
    <xf numFmtId="0" fontId="27" fillId="0" borderId="78" xfId="0" applyFont="1" applyBorder="1" applyAlignment="1">
      <alignment horizontal="right" vertical="center" wrapText="1"/>
    </xf>
    <xf numFmtId="0" fontId="28" fillId="3" borderId="84" xfId="0" applyFont="1" applyFill="1" applyBorder="1" applyAlignment="1">
      <alignment horizontal="center" vertical="center"/>
    </xf>
    <xf numFmtId="0" fontId="28" fillId="3" borderId="85" xfId="0" applyFont="1" applyFill="1" applyBorder="1" applyAlignment="1">
      <alignment horizontal="center" vertical="center"/>
    </xf>
    <xf numFmtId="0" fontId="28" fillId="3" borderId="86" xfId="0" applyFont="1" applyFill="1" applyBorder="1" applyAlignment="1">
      <alignment horizontal="center" vertical="center"/>
    </xf>
    <xf numFmtId="0" fontId="28" fillId="5" borderId="49" xfId="0" applyFont="1" applyFill="1" applyBorder="1" applyAlignment="1" applyProtection="1">
      <alignment horizontal="center" vertical="center" wrapText="1"/>
      <protection locked="0"/>
    </xf>
    <xf numFmtId="0" fontId="28" fillId="5" borderId="20" xfId="0" applyFont="1" applyFill="1" applyBorder="1" applyAlignment="1" applyProtection="1">
      <alignment horizontal="center" vertical="center" wrapText="1"/>
      <protection locked="0"/>
    </xf>
    <xf numFmtId="0" fontId="28" fillId="5" borderId="66" xfId="0" applyFont="1" applyFill="1" applyBorder="1" applyAlignment="1" applyProtection="1">
      <alignment horizontal="center" vertical="center" wrapText="1"/>
      <protection locked="0"/>
    </xf>
    <xf numFmtId="0" fontId="28" fillId="5" borderId="80" xfId="0" applyFont="1" applyFill="1" applyBorder="1" applyAlignment="1" applyProtection="1">
      <alignment horizontal="center" vertical="center" wrapText="1"/>
      <protection locked="0"/>
    </xf>
    <xf numFmtId="0" fontId="28" fillId="5" borderId="71" xfId="0" applyFont="1" applyFill="1" applyBorder="1" applyAlignment="1" applyProtection="1">
      <alignment horizontal="center" vertical="center" wrapText="1"/>
      <protection locked="0"/>
    </xf>
    <xf numFmtId="0" fontId="28" fillId="5" borderId="72" xfId="0" applyFont="1" applyFill="1" applyBorder="1" applyAlignment="1" applyProtection="1">
      <alignment horizontal="center" vertical="center" wrapText="1"/>
      <protection locked="0"/>
    </xf>
    <xf numFmtId="0" fontId="27" fillId="0" borderId="160" xfId="0" applyFont="1" applyBorder="1" applyAlignment="1">
      <alignment horizontal="right" vertical="center" wrapText="1"/>
    </xf>
    <xf numFmtId="0" fontId="27" fillId="0" borderId="161" xfId="0" applyFont="1" applyBorder="1" applyAlignment="1">
      <alignment horizontal="right" vertical="center" wrapText="1"/>
    </xf>
    <xf numFmtId="0" fontId="78" fillId="5" borderId="162" xfId="0" applyFont="1" applyFill="1" applyBorder="1" applyAlignment="1">
      <alignment horizontal="center" vertical="center"/>
    </xf>
    <xf numFmtId="0" fontId="78" fillId="5" borderId="163" xfId="0" applyFont="1" applyFill="1" applyBorder="1" applyAlignment="1">
      <alignment horizontal="center" vertical="center"/>
    </xf>
    <xf numFmtId="0" fontId="6" fillId="0" borderId="8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0" xfId="0" applyFont="1" applyBorder="1" applyAlignment="1">
      <alignment horizontal="center" vertical="center" wrapText="1"/>
    </xf>
    <xf numFmtId="0" fontId="12" fillId="0" borderId="103" xfId="0" applyFont="1" applyBorder="1" applyAlignment="1">
      <alignment horizontal="center" vertical="center" wrapText="1"/>
    </xf>
    <xf numFmtId="0" fontId="12" fillId="0" borderId="104" xfId="0" applyFont="1" applyBorder="1" applyAlignment="1">
      <alignment horizontal="center" vertical="center" wrapText="1"/>
    </xf>
    <xf numFmtId="0" fontId="12" fillId="0" borderId="98" xfId="0" applyFont="1" applyBorder="1" applyAlignment="1">
      <alignment horizontal="center" vertical="center" wrapText="1"/>
    </xf>
    <xf numFmtId="0" fontId="12" fillId="0" borderId="99" xfId="0" applyFont="1" applyBorder="1" applyAlignment="1">
      <alignment horizontal="center" vertical="center" wrapText="1"/>
    </xf>
    <xf numFmtId="0" fontId="12" fillId="0" borderId="108" xfId="0" applyFont="1" applyBorder="1" applyAlignment="1">
      <alignment horizontal="center" vertical="center" wrapText="1"/>
    </xf>
    <xf numFmtId="0" fontId="12" fillId="0" borderId="109" xfId="0" applyFont="1" applyBorder="1" applyAlignment="1">
      <alignment horizontal="center" vertical="center" wrapText="1"/>
    </xf>
    <xf numFmtId="0" fontId="12" fillId="0" borderId="110" xfId="0" applyFont="1" applyBorder="1" applyAlignment="1">
      <alignment horizontal="center" vertical="center" wrapText="1"/>
    </xf>
    <xf numFmtId="0" fontId="12" fillId="0" borderId="111" xfId="0" applyFont="1" applyBorder="1" applyAlignment="1">
      <alignment horizontal="center" vertical="center" wrapText="1"/>
    </xf>
    <xf numFmtId="0" fontId="67" fillId="4" borderId="0" xfId="0" applyFont="1" applyFill="1" applyAlignment="1">
      <alignment horizontal="center" vertical="center" wrapText="1"/>
    </xf>
    <xf numFmtId="0" fontId="67" fillId="4" borderId="5" xfId="0" applyFont="1" applyFill="1" applyBorder="1" applyAlignment="1">
      <alignment horizontal="center" vertical="center" wrapText="1"/>
    </xf>
    <xf numFmtId="0" fontId="67" fillId="4" borderId="44" xfId="0" applyFont="1" applyFill="1" applyBorder="1" applyAlignment="1">
      <alignment horizontal="center" vertical="center" wrapText="1"/>
    </xf>
    <xf numFmtId="0" fontId="67" fillId="4" borderId="53" xfId="0" applyFont="1" applyFill="1" applyBorder="1" applyAlignment="1">
      <alignment horizontal="center" vertical="center" wrapText="1"/>
    </xf>
    <xf numFmtId="0" fontId="56" fillId="7" borderId="0" xfId="0" applyFont="1" applyFill="1" applyAlignment="1">
      <alignment horizontal="center" vertical="center" wrapText="1"/>
    </xf>
    <xf numFmtId="0" fontId="6" fillId="7" borderId="24" xfId="0" applyFont="1" applyFill="1" applyBorder="1" applyAlignment="1">
      <alignment horizontal="center" vertical="center" wrapText="1"/>
    </xf>
    <xf numFmtId="0" fontId="6" fillId="7" borderId="20" xfId="0" applyFont="1" applyFill="1" applyBorder="1" applyAlignment="1">
      <alignment horizontal="center" vertical="center" wrapText="1"/>
    </xf>
    <xf numFmtId="0" fontId="11" fillId="6" borderId="24" xfId="0" applyFont="1" applyFill="1" applyBorder="1" applyAlignment="1">
      <alignment horizontal="center" vertical="center"/>
    </xf>
    <xf numFmtId="0" fontId="11" fillId="6" borderId="20" xfId="0" applyFont="1" applyFill="1" applyBorder="1" applyAlignment="1">
      <alignment horizontal="center" vertical="center"/>
    </xf>
    <xf numFmtId="0" fontId="3" fillId="0" borderId="22" xfId="0" applyFont="1" applyBorder="1" applyAlignment="1" applyProtection="1">
      <alignment horizontal="center" vertical="center"/>
      <protection locked="0"/>
    </xf>
    <xf numFmtId="0" fontId="3" fillId="0" borderId="38" xfId="0" applyFont="1" applyBorder="1" applyAlignment="1" applyProtection="1">
      <alignment horizontal="center" vertical="center"/>
      <protection locked="0"/>
    </xf>
    <xf numFmtId="0" fontId="3" fillId="0" borderId="39" xfId="0" applyFont="1" applyBorder="1" applyAlignment="1" applyProtection="1">
      <alignment horizontal="center" vertical="center"/>
      <protection locked="0"/>
    </xf>
    <xf numFmtId="165" fontId="3" fillId="0" borderId="42" xfId="0" applyNumberFormat="1" applyFont="1" applyBorder="1" applyAlignment="1" applyProtection="1">
      <alignment vertical="center"/>
      <protection locked="0"/>
    </xf>
    <xf numFmtId="165" fontId="3" fillId="0" borderId="35" xfId="0" applyNumberFormat="1" applyFont="1" applyBorder="1" applyAlignment="1" applyProtection="1">
      <alignment vertical="center"/>
      <protection locked="0"/>
    </xf>
    <xf numFmtId="0" fontId="61" fillId="6" borderId="37" xfId="0" applyFont="1" applyFill="1" applyBorder="1" applyAlignment="1" applyProtection="1">
      <alignment horizontal="center" vertical="center"/>
      <protection hidden="1"/>
    </xf>
    <xf numFmtId="0" fontId="61" fillId="6" borderId="38" xfId="0" applyFont="1" applyFill="1" applyBorder="1" applyAlignment="1" applyProtection="1">
      <alignment horizontal="center" vertical="center"/>
      <protection hidden="1"/>
    </xf>
    <xf numFmtId="0" fontId="61" fillId="6" borderId="39" xfId="0" applyFont="1" applyFill="1" applyBorder="1" applyAlignment="1" applyProtection="1">
      <alignment horizontal="center" vertical="center"/>
      <protection hidden="1"/>
    </xf>
    <xf numFmtId="0" fontId="10" fillId="0" borderId="37" xfId="0" applyFont="1" applyBorder="1" applyAlignment="1">
      <alignment horizontal="center" vertical="center"/>
    </xf>
    <xf numFmtId="0" fontId="10" fillId="0" borderId="38" xfId="0" applyFont="1" applyBorder="1" applyAlignment="1">
      <alignment horizontal="center" vertical="center"/>
    </xf>
    <xf numFmtId="0" fontId="10" fillId="0" borderId="39" xfId="0" applyFont="1" applyBorder="1" applyAlignment="1">
      <alignment horizontal="center" vertical="center"/>
    </xf>
    <xf numFmtId="0" fontId="29" fillId="0" borderId="0" xfId="0" applyFont="1" applyAlignment="1">
      <alignment horizontal="center" vertical="center" wrapText="1"/>
    </xf>
    <xf numFmtId="0" fontId="29" fillId="0" borderId="44" xfId="0" applyFont="1" applyBorder="1" applyAlignment="1">
      <alignment horizontal="center" vertical="center" wrapText="1"/>
    </xf>
    <xf numFmtId="0" fontId="86" fillId="0" borderId="0" xfId="0" applyFont="1" applyAlignment="1" applyProtection="1">
      <alignment horizontal="center" vertical="center"/>
      <protection locked="0"/>
    </xf>
    <xf numFmtId="0" fontId="84" fillId="0" borderId="0" xfId="0" applyFont="1" applyAlignment="1">
      <alignment horizontal="center" vertical="top"/>
    </xf>
    <xf numFmtId="0" fontId="51" fillId="0" borderId="0" xfId="0" applyFont="1" applyAlignment="1">
      <alignment horizontal="left" vertical="center" wrapText="1"/>
    </xf>
    <xf numFmtId="0" fontId="76" fillId="0" borderId="0" xfId="0" applyFont="1" applyAlignment="1">
      <alignment horizontal="left" vertical="top" wrapText="1"/>
    </xf>
    <xf numFmtId="0" fontId="17" fillId="0" borderId="2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 wrapText="1"/>
    </xf>
    <xf numFmtId="0" fontId="17" fillId="0" borderId="7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27" fillId="0" borderId="35" xfId="0" applyFont="1" applyBorder="1" applyAlignment="1">
      <alignment horizontal="center" vertical="center" wrapText="1"/>
    </xf>
    <xf numFmtId="0" fontId="27" fillId="0" borderId="28" xfId="0" applyFont="1" applyBorder="1" applyAlignment="1">
      <alignment horizontal="center" vertical="center" wrapText="1"/>
    </xf>
    <xf numFmtId="0" fontId="35" fillId="0" borderId="60" xfId="0" applyFont="1" applyBorder="1" applyAlignment="1">
      <alignment horizontal="center" vertical="center" wrapText="1"/>
    </xf>
    <xf numFmtId="0" fontId="35" fillId="0" borderId="45" xfId="0" applyFont="1" applyBorder="1" applyAlignment="1">
      <alignment horizontal="center" vertical="center" wrapText="1"/>
    </xf>
    <xf numFmtId="0" fontId="35" fillId="0" borderId="4" xfId="0" applyFont="1" applyBorder="1" applyAlignment="1">
      <alignment horizontal="center" vertical="center" wrapText="1"/>
    </xf>
    <xf numFmtId="0" fontId="35" fillId="0" borderId="57" xfId="0" applyFont="1" applyBorder="1" applyAlignment="1">
      <alignment horizontal="center" vertical="center" wrapText="1"/>
    </xf>
    <xf numFmtId="0" fontId="35" fillId="0" borderId="6" xfId="0" applyFont="1" applyBorder="1" applyAlignment="1">
      <alignment horizontal="center" vertical="center" wrapText="1"/>
    </xf>
    <xf numFmtId="0" fontId="35" fillId="0" borderId="61" xfId="0" applyFont="1" applyBorder="1" applyAlignment="1">
      <alignment horizontal="center" vertical="center" wrapText="1"/>
    </xf>
    <xf numFmtId="0" fontId="17" fillId="0" borderId="23" xfId="0" applyFont="1" applyBorder="1" applyAlignment="1">
      <alignment horizontal="center" vertical="center" wrapText="1"/>
    </xf>
    <xf numFmtId="0" fontId="17" fillId="0" borderId="43" xfId="0" applyFont="1" applyBorder="1" applyAlignment="1">
      <alignment horizontal="center" vertical="center" wrapText="1"/>
    </xf>
    <xf numFmtId="0" fontId="17" fillId="0" borderId="54" xfId="0" applyFont="1" applyBorder="1" applyAlignment="1">
      <alignment horizontal="center" vertical="center" wrapText="1"/>
    </xf>
    <xf numFmtId="0" fontId="17" fillId="0" borderId="15" xfId="0" applyFont="1" applyBorder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7" fillId="0" borderId="5" xfId="0" applyFont="1" applyBorder="1" applyAlignment="1">
      <alignment horizontal="center" vertical="center" wrapText="1"/>
    </xf>
    <xf numFmtId="0" fontId="17" fillId="0" borderId="55" xfId="0" applyFont="1" applyBorder="1" applyAlignment="1">
      <alignment horizontal="center" vertical="center" wrapText="1"/>
    </xf>
    <xf numFmtId="0" fontId="17" fillId="0" borderId="7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center" vertical="center" wrapText="1"/>
    </xf>
    <xf numFmtId="0" fontId="17" fillId="0" borderId="0" xfId="0" applyFont="1" applyAlignment="1">
      <alignment horizontal="left" vertical="center" wrapText="1"/>
    </xf>
    <xf numFmtId="0" fontId="17" fillId="0" borderId="5" xfId="0" applyFont="1" applyBorder="1" applyAlignment="1">
      <alignment horizontal="left" vertical="center" wrapText="1"/>
    </xf>
    <xf numFmtId="0" fontId="21" fillId="0" borderId="141" xfId="0" applyFont="1" applyBorder="1" applyAlignment="1">
      <alignment horizontal="center" vertical="center" wrapText="1"/>
    </xf>
    <xf numFmtId="0" fontId="21" fillId="0" borderId="142" xfId="0" applyFont="1" applyBorder="1" applyAlignment="1">
      <alignment horizontal="center" vertical="center" wrapText="1"/>
    </xf>
    <xf numFmtId="14" fontId="11" fillId="0" borderId="52" xfId="0" applyNumberFormat="1" applyFont="1" applyBorder="1" applyAlignment="1">
      <alignment horizontal="center" vertical="center" wrapText="1"/>
    </xf>
    <xf numFmtId="14" fontId="11" fillId="0" borderId="119" xfId="0" applyNumberFormat="1" applyFont="1" applyBorder="1" applyAlignment="1">
      <alignment horizontal="center" vertical="center" wrapText="1"/>
    </xf>
    <xf numFmtId="14" fontId="11" fillId="0" borderId="140" xfId="0" applyNumberFormat="1" applyFont="1" applyBorder="1" applyAlignment="1">
      <alignment horizontal="center" vertical="center" wrapText="1"/>
    </xf>
    <xf numFmtId="1" fontId="6" fillId="0" borderId="52" xfId="0" applyNumberFormat="1" applyFont="1" applyBorder="1" applyAlignment="1">
      <alignment horizontal="center" vertical="center" wrapText="1"/>
    </xf>
    <xf numFmtId="1" fontId="6" fillId="0" borderId="119" xfId="0" applyNumberFormat="1" applyFont="1" applyBorder="1" applyAlignment="1">
      <alignment horizontal="center" vertical="center" wrapText="1"/>
    </xf>
    <xf numFmtId="1" fontId="6" fillId="0" borderId="120" xfId="0" applyNumberFormat="1" applyFont="1" applyBorder="1" applyAlignment="1">
      <alignment horizontal="center" vertical="center" wrapText="1"/>
    </xf>
    <xf numFmtId="0" fontId="27" fillId="0" borderId="42" xfId="0" applyFont="1" applyBorder="1" applyAlignment="1">
      <alignment horizontal="center" vertical="center" wrapText="1"/>
    </xf>
    <xf numFmtId="0" fontId="27" fillId="0" borderId="116" xfId="0" applyFont="1" applyBorder="1" applyAlignment="1">
      <alignment horizontal="center" vertical="center" wrapText="1"/>
    </xf>
    <xf numFmtId="0" fontId="27" fillId="0" borderId="117" xfId="0" applyFont="1" applyBorder="1" applyAlignment="1">
      <alignment horizontal="center" vertical="center" wrapText="1"/>
    </xf>
    <xf numFmtId="0" fontId="11" fillId="0" borderId="137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8" xfId="0" applyFont="1" applyBorder="1" applyAlignment="1">
      <alignment horizontal="center" vertical="center" wrapText="1"/>
    </xf>
    <xf numFmtId="0" fontId="35" fillId="0" borderId="42" xfId="0" applyFont="1" applyBorder="1" applyAlignment="1">
      <alignment horizontal="center" vertical="center" wrapText="1"/>
    </xf>
    <xf numFmtId="0" fontId="35" fillId="0" borderId="35" xfId="0" applyFont="1" applyBorder="1" applyAlignment="1">
      <alignment horizontal="center" vertical="center" wrapText="1"/>
    </xf>
    <xf numFmtId="0" fontId="17" fillId="0" borderId="27" xfId="0" applyFont="1" applyBorder="1" applyAlignment="1">
      <alignment horizontal="center" vertical="center" wrapText="1"/>
    </xf>
    <xf numFmtId="0" fontId="17" fillId="0" borderId="28" xfId="0" applyFont="1" applyBorder="1" applyAlignment="1">
      <alignment horizontal="center" vertical="center" wrapText="1"/>
    </xf>
    <xf numFmtId="0" fontId="35" fillId="0" borderId="37" xfId="0" applyFont="1" applyBorder="1" applyAlignment="1">
      <alignment horizontal="center" vertical="center" wrapText="1"/>
    </xf>
    <xf numFmtId="0" fontId="36" fillId="0" borderId="42" xfId="0" applyFont="1" applyBorder="1" applyAlignment="1">
      <alignment horizontal="right" vertical="center" wrapText="1"/>
    </xf>
    <xf numFmtId="0" fontId="36" fillId="0" borderId="51" xfId="0" applyFont="1" applyBorder="1" applyAlignment="1">
      <alignment horizontal="right" vertical="center" wrapText="1"/>
    </xf>
    <xf numFmtId="0" fontId="17" fillId="0" borderId="35" xfId="0" applyFont="1" applyBorder="1" applyAlignment="1">
      <alignment horizontal="left" vertical="center" wrapText="1"/>
    </xf>
    <xf numFmtId="0" fontId="17" fillId="0" borderId="27" xfId="0" applyFont="1" applyBorder="1" applyAlignment="1">
      <alignment horizontal="left" vertical="center" wrapText="1"/>
    </xf>
    <xf numFmtId="0" fontId="17" fillId="0" borderId="28" xfId="0" applyFont="1" applyBorder="1" applyAlignment="1">
      <alignment horizontal="left" vertical="center" wrapText="1"/>
    </xf>
    <xf numFmtId="0" fontId="17" fillId="0" borderId="36" xfId="0" applyFont="1" applyBorder="1" applyAlignment="1">
      <alignment horizontal="left" vertical="center" wrapText="1"/>
    </xf>
    <xf numFmtId="0" fontId="17" fillId="0" borderId="32" xfId="0" applyFont="1" applyBorder="1" applyAlignment="1">
      <alignment horizontal="left" vertical="center" wrapText="1"/>
    </xf>
    <xf numFmtId="0" fontId="17" fillId="0" borderId="33" xfId="0" applyFont="1" applyBorder="1" applyAlignment="1">
      <alignment horizontal="left" vertical="center" wrapText="1"/>
    </xf>
    <xf numFmtId="0" fontId="36" fillId="0" borderId="1" xfId="0" applyFont="1" applyBorder="1" applyAlignment="1">
      <alignment horizontal="right" vertical="center" wrapText="1"/>
    </xf>
    <xf numFmtId="0" fontId="36" fillId="0" borderId="2" xfId="0" applyFont="1" applyBorder="1" applyAlignment="1">
      <alignment horizontal="right" vertical="center" wrapText="1"/>
    </xf>
    <xf numFmtId="0" fontId="36" fillId="0" borderId="6" xfId="0" applyFont="1" applyBorder="1" applyAlignment="1">
      <alignment horizontal="right" vertical="center" wrapText="1"/>
    </xf>
    <xf numFmtId="0" fontId="36" fillId="0" borderId="7" xfId="0" applyFont="1" applyBorder="1" applyAlignment="1">
      <alignment horizontal="right" vertical="center" wrapText="1"/>
    </xf>
    <xf numFmtId="166" fontId="6" fillId="0" borderId="48" xfId="0" applyNumberFormat="1" applyFont="1" applyBorder="1" applyAlignment="1">
      <alignment horizontal="center" vertical="center" wrapText="1"/>
    </xf>
    <xf numFmtId="166" fontId="6" fillId="0" borderId="139" xfId="0" applyNumberFormat="1" applyFont="1" applyBorder="1" applyAlignment="1">
      <alignment horizontal="center" vertical="center" wrapText="1"/>
    </xf>
    <xf numFmtId="166" fontId="6" fillId="0" borderId="138" xfId="0" applyNumberFormat="1" applyFont="1" applyBorder="1" applyAlignment="1">
      <alignment horizontal="center" vertical="center" wrapText="1"/>
    </xf>
    <xf numFmtId="0" fontId="11" fillId="0" borderId="51" xfId="0" applyFont="1" applyBorder="1" applyAlignment="1">
      <alignment horizontal="center" vertical="center" wrapText="1"/>
    </xf>
    <xf numFmtId="0" fontId="11" fillId="0" borderId="62" xfId="0" applyFont="1" applyBorder="1" applyAlignment="1">
      <alignment horizontal="center" vertical="center" wrapText="1"/>
    </xf>
    <xf numFmtId="0" fontId="11" fillId="0" borderId="118" xfId="0" applyFont="1" applyBorder="1" applyAlignment="1">
      <alignment horizontal="center" vertical="center" wrapText="1"/>
    </xf>
    <xf numFmtId="0" fontId="11" fillId="0" borderId="26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wrapText="1"/>
    </xf>
    <xf numFmtId="0" fontId="22" fillId="0" borderId="26" xfId="0" applyFont="1" applyBorder="1" applyAlignment="1">
      <alignment horizontal="center" vertical="center" wrapText="1"/>
    </xf>
    <xf numFmtId="0" fontId="22" fillId="0" borderId="27" xfId="0" applyFont="1" applyBorder="1" applyAlignment="1">
      <alignment horizontal="center" vertical="center" wrapText="1"/>
    </xf>
    <xf numFmtId="0" fontId="22" fillId="0" borderId="28" xfId="0" applyFont="1" applyBorder="1" applyAlignment="1">
      <alignment horizontal="center" vertical="center" wrapText="1"/>
    </xf>
    <xf numFmtId="0" fontId="22" fillId="0" borderId="56" xfId="0" applyFont="1" applyBorder="1" applyAlignment="1">
      <alignment horizontal="center" vertical="center" wrapText="1"/>
    </xf>
    <xf numFmtId="0" fontId="22" fillId="0" borderId="40" xfId="0" applyFont="1" applyBorder="1" applyAlignment="1">
      <alignment horizontal="center" vertical="center" wrapText="1"/>
    </xf>
    <xf numFmtId="0" fontId="22" fillId="0" borderId="41" xfId="0" applyFont="1" applyBorder="1" applyAlignment="1">
      <alignment horizontal="center" vertical="center" wrapText="1"/>
    </xf>
    <xf numFmtId="0" fontId="22" fillId="0" borderId="123" xfId="0" applyFont="1" applyBorder="1" applyAlignment="1">
      <alignment horizontal="center" vertical="center" wrapText="1"/>
    </xf>
    <xf numFmtId="0" fontId="22" fillId="0" borderId="124" xfId="0" applyFont="1" applyBorder="1" applyAlignment="1">
      <alignment horizontal="center" vertical="center" wrapText="1"/>
    </xf>
    <xf numFmtId="0" fontId="22" fillId="0" borderId="125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 wrapText="1"/>
    </xf>
    <xf numFmtId="0" fontId="22" fillId="0" borderId="108" xfId="0" applyFont="1" applyBorder="1" applyAlignment="1">
      <alignment horizontal="center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center" vertical="center" wrapText="1"/>
    </xf>
    <xf numFmtId="0" fontId="22" fillId="0" borderId="0" xfId="0" applyFont="1" applyAlignment="1">
      <alignment horizontal="center" vertical="center" wrapText="1"/>
    </xf>
    <xf numFmtId="0" fontId="22" fillId="0" borderId="5" xfId="0" applyFont="1" applyBorder="1" applyAlignment="1">
      <alignment horizontal="center" vertical="center" wrapText="1"/>
    </xf>
    <xf numFmtId="0" fontId="22" fillId="0" borderId="109" xfId="0" applyFont="1" applyBorder="1" applyAlignment="1">
      <alignment horizontal="center" vertical="center" wrapText="1"/>
    </xf>
    <xf numFmtId="0" fontId="22" fillId="0" borderId="126" xfId="0" applyFont="1" applyBorder="1" applyAlignment="1">
      <alignment horizontal="center" vertical="center" wrapText="1"/>
    </xf>
    <xf numFmtId="0" fontId="22" fillId="0" borderId="127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0" fontId="4" fillId="0" borderId="109" xfId="0" applyFont="1" applyBorder="1" applyAlignment="1">
      <alignment horizontal="center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97" xfId="0" applyFont="1" applyBorder="1" applyAlignment="1">
      <alignment horizontal="center" vertical="center" wrapText="1"/>
    </xf>
    <xf numFmtId="0" fontId="33" fillId="3" borderId="130" xfId="0" applyFont="1" applyFill="1" applyBorder="1" applyAlignment="1">
      <alignment horizontal="left" vertical="center" wrapText="1"/>
    </xf>
    <xf numFmtId="0" fontId="33" fillId="3" borderId="131" xfId="0" applyFont="1" applyFill="1" applyBorder="1" applyAlignment="1">
      <alignment horizontal="left" vertical="center" wrapText="1"/>
    </xf>
    <xf numFmtId="0" fontId="33" fillId="3" borderId="132" xfId="0" applyFont="1" applyFill="1" applyBorder="1" applyAlignment="1">
      <alignment horizontal="left" vertical="center" wrapText="1"/>
    </xf>
    <xf numFmtId="0" fontId="9" fillId="0" borderId="129" xfId="0" applyFont="1" applyBorder="1" applyAlignment="1">
      <alignment horizontal="left" vertical="center" wrapText="1"/>
    </xf>
    <xf numFmtId="0" fontId="9" fillId="0" borderId="134" xfId="0" applyFont="1" applyBorder="1" applyAlignment="1">
      <alignment horizontal="left" vertical="center" wrapText="1"/>
    </xf>
    <xf numFmtId="0" fontId="9" fillId="0" borderId="135" xfId="0" applyFont="1" applyBorder="1" applyAlignment="1">
      <alignment horizontal="left" vertical="center" wrapText="1"/>
    </xf>
    <xf numFmtId="0" fontId="55" fillId="0" borderId="0" xfId="0" applyFont="1" applyAlignment="1">
      <alignment horizontal="left" vertical="top"/>
    </xf>
    <xf numFmtId="0" fontId="33" fillId="3" borderId="29" xfId="0" applyFont="1" applyFill="1" applyBorder="1" applyAlignment="1">
      <alignment horizontal="left" vertical="center" wrapText="1"/>
    </xf>
    <xf numFmtId="0" fontId="33" fillId="3" borderId="12" xfId="0" applyFont="1" applyFill="1" applyBorder="1" applyAlignment="1">
      <alignment horizontal="left" vertical="center" wrapText="1"/>
    </xf>
    <xf numFmtId="0" fontId="33" fillId="3" borderId="30" xfId="0" applyFont="1" applyFill="1" applyBorder="1" applyAlignment="1">
      <alignment horizontal="left" vertical="center" wrapText="1"/>
    </xf>
    <xf numFmtId="0" fontId="9" fillId="0" borderId="22" xfId="0" applyFont="1" applyBorder="1" applyAlignment="1">
      <alignment horizontal="left" vertical="center" wrapText="1"/>
    </xf>
    <xf numFmtId="0" fontId="9" fillId="0" borderId="38" xfId="0" applyFont="1" applyBorder="1" applyAlignment="1">
      <alignment horizontal="left" vertical="center" wrapText="1"/>
    </xf>
    <xf numFmtId="0" fontId="9" fillId="0" borderId="39" xfId="0" applyFont="1" applyBorder="1" applyAlignment="1">
      <alignment horizontal="left" vertical="center" wrapText="1"/>
    </xf>
    <xf numFmtId="0" fontId="43" fillId="0" borderId="0" xfId="0" applyFont="1" applyAlignment="1">
      <alignment horizontal="left" vertical="top"/>
    </xf>
    <xf numFmtId="0" fontId="9" fillId="0" borderId="136" xfId="0" applyFont="1" applyBorder="1" applyAlignment="1">
      <alignment horizontal="left" vertical="center" wrapText="1"/>
    </xf>
    <xf numFmtId="0" fontId="9" fillId="0" borderId="62" xfId="0" applyFont="1" applyBorder="1" applyAlignment="1">
      <alignment horizontal="left" vertical="center" wrapText="1"/>
    </xf>
    <xf numFmtId="0" fontId="9" fillId="0" borderId="118" xfId="0" applyFont="1" applyBorder="1" applyAlignment="1">
      <alignment horizontal="left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9" fillId="0" borderId="150" xfId="0" applyFont="1" applyBorder="1" applyAlignment="1">
      <alignment horizontal="center" vertical="center" wrapText="1"/>
    </xf>
    <xf numFmtId="0" fontId="19" fillId="0" borderId="77" xfId="0" applyFont="1" applyBorder="1" applyAlignment="1">
      <alignment horizontal="center" vertical="center" wrapText="1"/>
    </xf>
    <xf numFmtId="0" fontId="19" fillId="0" borderId="151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18" fillId="0" borderId="9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18" fillId="0" borderId="11" xfId="0" applyFont="1" applyBorder="1" applyAlignment="1">
      <alignment horizontal="center" vertical="center" wrapText="1"/>
    </xf>
    <xf numFmtId="0" fontId="7" fillId="0" borderId="14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46" xfId="0" applyFont="1" applyBorder="1" applyAlignment="1">
      <alignment horizontal="center" vertical="center" wrapText="1"/>
    </xf>
    <xf numFmtId="0" fontId="7" fillId="0" borderId="29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22" xfId="0" applyFont="1" applyBorder="1" applyAlignment="1">
      <alignment horizontal="center" vertical="center" wrapText="1"/>
    </xf>
    <xf numFmtId="0" fontId="35" fillId="0" borderId="148" xfId="0" applyFont="1" applyBorder="1" applyAlignment="1">
      <alignment horizontal="center" vertical="center"/>
    </xf>
    <xf numFmtId="0" fontId="35" fillId="0" borderId="20" xfId="0" applyFont="1" applyBorder="1" applyAlignment="1">
      <alignment horizontal="center" vertical="center"/>
    </xf>
    <xf numFmtId="0" fontId="27" fillId="0" borderId="108" xfId="0" applyFont="1" applyBorder="1" applyAlignment="1">
      <alignment horizontal="center" vertical="center" wrapText="1"/>
    </xf>
    <xf numFmtId="0" fontId="27" fillId="0" borderId="3" xfId="0" applyFont="1" applyBorder="1" applyAlignment="1">
      <alignment horizontal="center" vertical="center" wrapText="1"/>
    </xf>
    <xf numFmtId="0" fontId="27" fillId="0" borderId="15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146" xfId="0" applyFont="1" applyBorder="1" applyAlignment="1">
      <alignment horizontal="center" vertical="center" wrapText="1"/>
    </xf>
    <xf numFmtId="0" fontId="27" fillId="0" borderId="53" xfId="0" applyFont="1" applyBorder="1" applyAlignment="1">
      <alignment horizontal="center" vertical="center" wrapText="1"/>
    </xf>
    <xf numFmtId="0" fontId="27" fillId="0" borderId="153" xfId="0" applyFont="1" applyBorder="1" applyAlignment="1">
      <alignment horizontal="center" vertical="center"/>
    </xf>
    <xf numFmtId="0" fontId="27" fillId="0" borderId="56" xfId="0" applyFont="1" applyBorder="1" applyAlignment="1">
      <alignment horizontal="center" vertical="center"/>
    </xf>
    <xf numFmtId="0" fontId="27" fillId="0" borderId="148" xfId="0" applyFont="1" applyBorder="1" applyAlignment="1">
      <alignment horizontal="center" vertical="center"/>
    </xf>
    <xf numFmtId="0" fontId="27" fillId="0" borderId="152" xfId="0" applyFont="1" applyBorder="1" applyAlignment="1">
      <alignment horizontal="center" vertical="center"/>
    </xf>
    <xf numFmtId="0" fontId="27" fillId="0" borderId="40" xfId="0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43" xfId="0" applyFont="1" applyBorder="1" applyAlignment="1">
      <alignment horizontal="center" vertical="center"/>
    </xf>
    <xf numFmtId="0" fontId="11" fillId="0" borderId="45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1" fillId="0" borderId="57" xfId="0" applyFont="1" applyBorder="1" applyAlignment="1">
      <alignment horizontal="center" vertical="center"/>
    </xf>
    <xf numFmtId="0" fontId="11" fillId="0" borderId="12" xfId="0" applyFont="1" applyBorder="1" applyAlignment="1" applyProtection="1">
      <alignment horizontal="center" vertical="top"/>
      <protection locked="0"/>
    </xf>
    <xf numFmtId="0" fontId="27" fillId="0" borderId="154" xfId="0" applyFont="1" applyBorder="1" applyAlignment="1">
      <alignment horizontal="center" vertical="center"/>
    </xf>
    <xf numFmtId="0" fontId="27" fillId="0" borderId="41" xfId="0" applyFont="1" applyBorder="1" applyAlignment="1">
      <alignment horizontal="center" vertical="center"/>
    </xf>
    <xf numFmtId="0" fontId="27" fillId="0" borderId="149" xfId="0" applyFont="1" applyBorder="1" applyAlignment="1">
      <alignment horizontal="center" vertical="center"/>
    </xf>
    <xf numFmtId="0" fontId="66" fillId="0" borderId="1" xfId="0" applyFont="1" applyBorder="1" applyAlignment="1" applyProtection="1">
      <alignment horizontal="center" vertical="center"/>
      <protection locked="0"/>
    </xf>
    <xf numFmtId="0" fontId="66" fillId="0" borderId="2" xfId="0" applyFont="1" applyBorder="1" applyAlignment="1" applyProtection="1">
      <alignment horizontal="center" vertical="center"/>
      <protection locked="0"/>
    </xf>
    <xf numFmtId="0" fontId="66" fillId="0" borderId="3" xfId="0" applyFont="1" applyBorder="1" applyAlignment="1" applyProtection="1">
      <alignment horizontal="center" vertical="center"/>
      <protection locked="0"/>
    </xf>
    <xf numFmtId="0" fontId="66" fillId="0" borderId="4" xfId="0" applyFont="1" applyBorder="1" applyAlignment="1" applyProtection="1">
      <alignment horizontal="center" vertical="center"/>
      <protection locked="0"/>
    </xf>
    <xf numFmtId="0" fontId="66" fillId="0" borderId="0" xfId="0" applyFont="1" applyAlignment="1" applyProtection="1">
      <alignment horizontal="center" vertical="center"/>
      <protection locked="0"/>
    </xf>
    <xf numFmtId="0" fontId="66" fillId="0" borderId="5" xfId="0" applyFont="1" applyBorder="1" applyAlignment="1" applyProtection="1">
      <alignment horizontal="center" vertical="center"/>
      <protection locked="0"/>
    </xf>
    <xf numFmtId="0" fontId="66" fillId="0" borderId="6" xfId="0" applyFont="1" applyBorder="1" applyAlignment="1" applyProtection="1">
      <alignment horizontal="center" vertical="center"/>
      <protection locked="0"/>
    </xf>
    <xf numFmtId="0" fontId="66" fillId="0" borderId="7" xfId="0" applyFont="1" applyBorder="1" applyAlignment="1" applyProtection="1">
      <alignment horizontal="center" vertical="center"/>
      <protection locked="0"/>
    </xf>
    <xf numFmtId="0" fontId="66" fillId="0" borderId="8" xfId="0" applyFont="1" applyBorder="1" applyAlignment="1" applyProtection="1">
      <alignment horizontal="center" vertical="center"/>
      <protection locked="0"/>
    </xf>
    <xf numFmtId="0" fontId="27" fillId="0" borderId="29" xfId="0" applyFont="1" applyBorder="1" applyAlignment="1">
      <alignment horizontal="center" vertical="center" wrapText="1"/>
    </xf>
    <xf numFmtId="0" fontId="27" fillId="0" borderId="12" xfId="0" applyFont="1" applyBorder="1" applyAlignment="1">
      <alignment horizontal="center" vertical="center"/>
    </xf>
    <xf numFmtId="0" fontId="27" fillId="0" borderId="12" xfId="0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2" xfId="0" applyFont="1" applyBorder="1" applyAlignment="1">
      <alignment horizontal="center" vertical="center" wrapText="1"/>
    </xf>
    <xf numFmtId="0" fontId="7" fillId="0" borderId="136" xfId="0" applyFont="1" applyBorder="1" applyAlignment="1">
      <alignment horizontal="center" vertical="center" wrapText="1"/>
    </xf>
    <xf numFmtId="9" fontId="40" fillId="0" borderId="29" xfId="0" applyNumberFormat="1" applyFont="1" applyBorder="1" applyAlignment="1">
      <alignment horizontal="center" vertical="center"/>
    </xf>
    <xf numFmtId="0" fontId="40" fillId="0" borderId="29" xfId="0" applyFont="1" applyBorder="1" applyAlignment="1">
      <alignment horizontal="center" vertical="center"/>
    </xf>
    <xf numFmtId="0" fontId="40" fillId="0" borderId="31" xfId="0" applyFont="1" applyBorder="1" applyAlignment="1">
      <alignment horizontal="center" vertical="center"/>
    </xf>
    <xf numFmtId="9" fontId="40" fillId="0" borderId="12" xfId="0" applyNumberFormat="1" applyFont="1" applyBorder="1" applyAlignment="1">
      <alignment horizontal="center" vertical="center"/>
    </xf>
    <xf numFmtId="9" fontId="40" fillId="0" borderId="32" xfId="0" applyNumberFormat="1" applyFont="1" applyBorder="1" applyAlignment="1">
      <alignment horizontal="center" vertical="center"/>
    </xf>
    <xf numFmtId="0" fontId="40" fillId="0" borderId="12" xfId="0" applyFont="1" applyBorder="1" applyAlignment="1">
      <alignment horizontal="center" vertical="center"/>
    </xf>
    <xf numFmtId="0" fontId="40" fillId="0" borderId="3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5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55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</cellXfs>
  <cellStyles count="4">
    <cellStyle name="Lien hypertexte" xfId="2" builtinId="8"/>
    <cellStyle name="Normal" xfId="0" builtinId="0"/>
    <cellStyle name="Normal 2" xfId="3"/>
    <cellStyle name="Pourcentage" xfId="1" builtinId="5"/>
  </cellStyles>
  <dxfs count="7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0.14996795556505021"/>
        </patternFill>
      </fill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ont>
        <b/>
        <i val="0"/>
        <strike/>
        <color rgb="FFFF0000"/>
      </font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ont>
        <color rgb="FF00B050"/>
      </font>
    </dxf>
    <dxf>
      <font>
        <color rgb="FFFF0000"/>
      </font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1499679555650502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</dxfs>
  <tableStyles count="0" defaultTableStyle="TableStyleMedium2" defaultPivotStyle="PivotStyleLight16"/>
  <colors>
    <mruColors>
      <color rgb="FF0099FF"/>
      <color rgb="FF00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50" Type="http://schemas.openxmlformats.org/officeDocument/2006/relationships/customXml" Target="../customXml/item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sheetMetadata" Target="metadata.xml"/><Relationship Id="rId8" Type="http://schemas.openxmlformats.org/officeDocument/2006/relationships/worksheet" Target="worksheets/sheet8.xml"/><Relationship Id="rId51" Type="http://schemas.openxmlformats.org/officeDocument/2006/relationships/customXml" Target="../customXml/item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7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8.xml.rels><?xml version="1.0" encoding="UTF-8" standalone="yes"?>
<Relationships xmlns="http://schemas.openxmlformats.org/package/2006/relationships"><Relationship Id="rId2" Type="http://schemas.microsoft.com/office/2011/relationships/chartColorStyle" Target="colors18.xml"/><Relationship Id="rId1" Type="http://schemas.microsoft.com/office/2011/relationships/chartStyle" Target="style18.xml"/></Relationships>
</file>

<file path=xl/charts/_rels/chart19.xml.rels><?xml version="1.0" encoding="UTF-8" standalone="yes"?>
<Relationships xmlns="http://schemas.openxmlformats.org/package/2006/relationships"><Relationship Id="rId2" Type="http://schemas.microsoft.com/office/2011/relationships/chartColorStyle" Target="colors19.xml"/><Relationship Id="rId1" Type="http://schemas.microsoft.com/office/2011/relationships/chartStyle" Target="style19.xml"/></Relationships>
</file>

<file path=xl/charts/_rels/chart20.xml.rels><?xml version="1.0" encoding="UTF-8" standalone="yes"?>
<Relationships xmlns="http://schemas.openxmlformats.org/package/2006/relationships"><Relationship Id="rId2" Type="http://schemas.microsoft.com/office/2011/relationships/chartColorStyle" Target="colors20.xml"/><Relationship Id="rId1" Type="http://schemas.microsoft.com/office/2011/relationships/chartStyle" Target="style20.xml"/></Relationships>
</file>

<file path=xl/charts/_rels/chart21.xml.rels><?xml version="1.0" encoding="UTF-8" standalone="yes"?>
<Relationships xmlns="http://schemas.openxmlformats.org/package/2006/relationships"><Relationship Id="rId2" Type="http://schemas.microsoft.com/office/2011/relationships/chartColorStyle" Target="colors21.xml"/><Relationship Id="rId1" Type="http://schemas.microsoft.com/office/2011/relationships/chartStyle" Target="style21.xml"/></Relationships>
</file>

<file path=xl/charts/_rels/chart22.xml.rels><?xml version="1.0" encoding="UTF-8" standalone="yes"?>
<Relationships xmlns="http://schemas.openxmlformats.org/package/2006/relationships"><Relationship Id="rId2" Type="http://schemas.microsoft.com/office/2011/relationships/chartColorStyle" Target="colors22.xml"/><Relationship Id="rId1" Type="http://schemas.microsoft.com/office/2011/relationships/chartStyle" Target="style22.xml"/></Relationships>
</file>

<file path=xl/charts/_rels/chart23.xml.rels><?xml version="1.0" encoding="UTF-8" standalone="yes"?>
<Relationships xmlns="http://schemas.openxmlformats.org/package/2006/relationships"><Relationship Id="rId2" Type="http://schemas.microsoft.com/office/2011/relationships/chartColorStyle" Target="colors23.xml"/><Relationship Id="rId1" Type="http://schemas.microsoft.com/office/2011/relationships/chartStyle" Target="style23.xml"/></Relationships>
</file>

<file path=xl/charts/_rels/chart24.xml.rels><?xml version="1.0" encoding="UTF-8" standalone="yes"?>
<Relationships xmlns="http://schemas.openxmlformats.org/package/2006/relationships"><Relationship Id="rId2" Type="http://schemas.microsoft.com/office/2011/relationships/chartColorStyle" Target="colors24.xml"/><Relationship Id="rId1" Type="http://schemas.microsoft.com/office/2011/relationships/chartStyle" Target="style24.xml"/></Relationships>
</file>

<file path=xl/charts/_rels/chart25.xml.rels><?xml version="1.0" encoding="UTF-8" standalone="yes"?>
<Relationships xmlns="http://schemas.openxmlformats.org/package/2006/relationships"><Relationship Id="rId2" Type="http://schemas.microsoft.com/office/2011/relationships/chartColorStyle" Target="colors25.xml"/><Relationship Id="rId1" Type="http://schemas.microsoft.com/office/2011/relationships/chartStyle" Target="style25.xml"/></Relationships>
</file>

<file path=xl/charts/_rels/chart26.xml.rels><?xml version="1.0" encoding="UTF-8" standalone="yes"?>
<Relationships xmlns="http://schemas.openxmlformats.org/package/2006/relationships"><Relationship Id="rId2" Type="http://schemas.microsoft.com/office/2011/relationships/chartColorStyle" Target="colors26.xml"/><Relationship Id="rId1" Type="http://schemas.microsoft.com/office/2011/relationships/chartStyle" Target="style26.xml"/></Relationships>
</file>

<file path=xl/charts/_rels/chart27.xml.rels><?xml version="1.0" encoding="UTF-8" standalone="yes"?>
<Relationships xmlns="http://schemas.openxmlformats.org/package/2006/relationships"><Relationship Id="rId2" Type="http://schemas.microsoft.com/office/2011/relationships/chartColorStyle" Target="colors27.xml"/><Relationship Id="rId1" Type="http://schemas.microsoft.com/office/2011/relationships/chartStyle" Target="style27.xml"/></Relationships>
</file>

<file path=xl/charts/_rels/chart28.xml.rels><?xml version="1.0" encoding="UTF-8" standalone="yes"?>
<Relationships xmlns="http://schemas.openxmlformats.org/package/2006/relationships"><Relationship Id="rId2" Type="http://schemas.microsoft.com/office/2011/relationships/chartColorStyle" Target="colors28.xml"/><Relationship Id="rId1" Type="http://schemas.microsoft.com/office/2011/relationships/chartStyle" Target="style28.xml"/></Relationships>
</file>

<file path=xl/charts/_rels/chart29.xml.rels><?xml version="1.0" encoding="UTF-8" standalone="yes"?>
<Relationships xmlns="http://schemas.openxmlformats.org/package/2006/relationships"><Relationship Id="rId2" Type="http://schemas.microsoft.com/office/2011/relationships/chartColorStyle" Target="colors29.xml"/><Relationship Id="rId1" Type="http://schemas.microsoft.com/office/2011/relationships/chartStyle" Target="style29.xml"/></Relationships>
</file>

<file path=xl/charts/_rels/chart30.xml.rels><?xml version="1.0" encoding="UTF-8" standalone="yes"?>
<Relationships xmlns="http://schemas.openxmlformats.org/package/2006/relationships"><Relationship Id="rId2" Type="http://schemas.microsoft.com/office/2011/relationships/chartColorStyle" Target="colors30.xml"/><Relationship Id="rId1" Type="http://schemas.microsoft.com/office/2011/relationships/chartStyle" Target="style30.xml"/></Relationships>
</file>

<file path=xl/charts/_rels/chart31.xml.rels><?xml version="1.0" encoding="UTF-8" standalone="yes"?>
<Relationships xmlns="http://schemas.openxmlformats.org/package/2006/relationships"><Relationship Id="rId2" Type="http://schemas.microsoft.com/office/2011/relationships/chartColorStyle" Target="colors31.xml"/><Relationship Id="rId1" Type="http://schemas.microsoft.com/office/2011/relationships/chartStyle" Target="style31.xml"/></Relationships>
</file>

<file path=xl/charts/_rels/chart32.xml.rels><?xml version="1.0" encoding="UTF-8" standalone="yes"?>
<Relationships xmlns="http://schemas.openxmlformats.org/package/2006/relationships"><Relationship Id="rId2" Type="http://schemas.microsoft.com/office/2011/relationships/chartColorStyle" Target="colors32.xml"/><Relationship Id="rId1" Type="http://schemas.microsoft.com/office/2011/relationships/chartStyle" Target="style32.xml"/></Relationships>
</file>

<file path=xl/charts/_rels/chart33.xml.rels><?xml version="1.0" encoding="UTF-8" standalone="yes"?>
<Relationships xmlns="http://schemas.openxmlformats.org/package/2006/relationships"><Relationship Id="rId2" Type="http://schemas.microsoft.com/office/2011/relationships/chartColorStyle" Target="colors33.xml"/><Relationship Id="rId1" Type="http://schemas.microsoft.com/office/2011/relationships/chartStyle" Target="style33.xml"/></Relationships>
</file>

<file path=xl/charts/_rels/chart34.xml.rels><?xml version="1.0" encoding="UTF-8" standalone="yes"?>
<Relationships xmlns="http://schemas.openxmlformats.org/package/2006/relationships"><Relationship Id="rId2" Type="http://schemas.microsoft.com/office/2011/relationships/chartColorStyle" Target="colors34.xml"/><Relationship Id="rId1" Type="http://schemas.microsoft.com/office/2011/relationships/chartStyle" Target="style34.xml"/></Relationships>
</file>

<file path=xl/charts/_rels/chart35.xml.rels><?xml version="1.0" encoding="UTF-8" standalone="yes"?>
<Relationships xmlns="http://schemas.openxmlformats.org/package/2006/relationships"><Relationship Id="rId2" Type="http://schemas.microsoft.com/office/2011/relationships/chartColorStyle" Target="colors35.xml"/><Relationship Id="rId1" Type="http://schemas.microsoft.com/office/2011/relationships/chartStyle" Target="style35.xml"/></Relationships>
</file>

<file path=xl/charts/_rels/chart36.xml.rels><?xml version="1.0" encoding="UTF-8" standalone="yes"?>
<Relationships xmlns="http://schemas.openxmlformats.org/package/2006/relationships"><Relationship Id="rId2" Type="http://schemas.microsoft.com/office/2011/relationships/chartColorStyle" Target="colors36.xml"/><Relationship Id="rId1" Type="http://schemas.microsoft.com/office/2011/relationships/chartStyle" Target="style36.xml"/></Relationships>
</file>

<file path=xl/charts/_rels/chart37.xml.rels><?xml version="1.0" encoding="UTF-8" standalone="yes"?>
<Relationships xmlns="http://schemas.openxmlformats.org/package/2006/relationships"><Relationship Id="rId2" Type="http://schemas.microsoft.com/office/2011/relationships/chartColorStyle" Target="colors37.xml"/><Relationship Id="rId1" Type="http://schemas.microsoft.com/office/2011/relationships/chartStyle" Target="style37.xml"/></Relationships>
</file>

<file path=xl/charts/_rels/chart38.xml.rels><?xml version="1.0" encoding="UTF-8" standalone="yes"?>
<Relationships xmlns="http://schemas.openxmlformats.org/package/2006/relationships"><Relationship Id="rId2" Type="http://schemas.microsoft.com/office/2011/relationships/chartColorStyle" Target="colors38.xml"/><Relationship Id="rId1" Type="http://schemas.microsoft.com/office/2011/relationships/chartStyle" Target="style38.xml"/></Relationships>
</file>

<file path=xl/charts/_rels/chart39.xml.rels><?xml version="1.0" encoding="UTF-8" standalone="yes"?>
<Relationships xmlns="http://schemas.openxmlformats.org/package/2006/relationships"><Relationship Id="rId2" Type="http://schemas.microsoft.com/office/2011/relationships/chartColorStyle" Target="colors39.xml"/><Relationship Id="rId1" Type="http://schemas.microsoft.com/office/2011/relationships/chartStyle" Target="style39.xml"/></Relationships>
</file>

<file path=xl/charts/_rels/chart40.xml.rels><?xml version="1.0" encoding="UTF-8" standalone="yes"?>
<Relationships xmlns="http://schemas.openxmlformats.org/package/2006/relationships"><Relationship Id="rId2" Type="http://schemas.microsoft.com/office/2011/relationships/chartColorStyle" Target="colors40.xml"/><Relationship Id="rId1" Type="http://schemas.microsoft.com/office/2011/relationships/chartStyle" Target="style40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'C01'!$AD$9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'C01'!$AD$10:$AD$23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45A-40FB-9A0D-72389FE22308}"/>
            </c:ext>
          </c:extLst>
        </c:ser>
        <c:ser>
          <c:idx val="1"/>
          <c:order val="1"/>
          <c:tx>
            <c:strRef>
              <c:f>'C01'!$AE$9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'C01'!$AE$10:$AE$23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45A-40FB-9A0D-72389FE223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'C02'!$AD$9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'C02'!$AD$10:$AD$23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A1C-4E21-AF2D-B26938EDD738}"/>
            </c:ext>
          </c:extLst>
        </c:ser>
        <c:ser>
          <c:idx val="1"/>
          <c:order val="1"/>
          <c:tx>
            <c:strRef>
              <c:f>'C02'!$AE$9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'C02'!$AE$10:$AE$23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A1C-4E21-AF2D-B26938EDD7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'C03'!$AD$9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'C03'!$AD$10:$AD$23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0C2-42F0-9FAB-6C082755FA66}"/>
            </c:ext>
          </c:extLst>
        </c:ser>
        <c:ser>
          <c:idx val="1"/>
          <c:order val="1"/>
          <c:tx>
            <c:strRef>
              <c:f>'C03'!$AE$9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'C03'!$AE$10:$AE$23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0C2-42F0-9FAB-6C082755FA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'C04'!$AD$9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'C04'!$AD$10:$AD$23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33-410F-B8B8-88A7C47DBE77}"/>
            </c:ext>
          </c:extLst>
        </c:ser>
        <c:ser>
          <c:idx val="1"/>
          <c:order val="1"/>
          <c:tx>
            <c:strRef>
              <c:f>'C04'!$AE$9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'C04'!$AE$10:$AE$23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33-410F-B8B8-88A7C47DBE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'C05'!$AD$9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'C05'!$AD$10:$AD$23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9A6-4315-BB80-408BD63BAF50}"/>
            </c:ext>
          </c:extLst>
        </c:ser>
        <c:ser>
          <c:idx val="1"/>
          <c:order val="1"/>
          <c:tx>
            <c:strRef>
              <c:f>'C05'!$AE$9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'C05'!$AE$10:$AE$23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9A6-4315-BB80-408BD63BAF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'C06'!$AD$9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'C06'!$AD$10:$AD$23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A5-4A7D-B573-B0A146944FB3}"/>
            </c:ext>
          </c:extLst>
        </c:ser>
        <c:ser>
          <c:idx val="1"/>
          <c:order val="1"/>
          <c:tx>
            <c:strRef>
              <c:f>'C06'!$AE$9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'C06'!$AE$10:$AE$23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3A5-4A7D-B573-B0A146944F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'C07'!$AD$9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'C07'!$AD$10:$AD$23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579-4214-B6B5-D813BB725337}"/>
            </c:ext>
          </c:extLst>
        </c:ser>
        <c:ser>
          <c:idx val="1"/>
          <c:order val="1"/>
          <c:tx>
            <c:strRef>
              <c:f>'C07'!$AE$9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'C07'!$AE$10:$AE$23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579-4214-B6B5-D813BB7253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'C08'!$AD$9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'C08'!$AD$10:$AD$23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B18-47EB-BE71-9B2E20D90BB8}"/>
            </c:ext>
          </c:extLst>
        </c:ser>
        <c:ser>
          <c:idx val="1"/>
          <c:order val="1"/>
          <c:tx>
            <c:strRef>
              <c:f>'C08'!$AE$9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'C08'!$AE$10:$AE$23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B18-47EB-BE71-9B2E20D90B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'C09'!$AD$9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'C09'!$AA$10:$AC$23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'C09'!$AD$10:$AD$23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862-4BA6-A00E-4012B0CFA721}"/>
            </c:ext>
          </c:extLst>
        </c:ser>
        <c:ser>
          <c:idx val="1"/>
          <c:order val="1"/>
          <c:tx>
            <c:strRef>
              <c:f>'C09'!$AE$9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'C09'!$AA$10:$AC$23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'C09'!$AE$10:$AE$23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862-4BA6-A00E-4012B0CFA7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'C10'!$AD$9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'C10'!$AD$10:$AD$23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EBF-484F-8CCE-A8BCE6AB0A65}"/>
            </c:ext>
          </c:extLst>
        </c:ser>
        <c:ser>
          <c:idx val="1"/>
          <c:order val="1"/>
          <c:tx>
            <c:strRef>
              <c:f>'C10'!$AE$9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'C10'!$AE$10:$AE$23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EBF-484F-8CCE-A8BCE6AB0A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'C11'!$AD$9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'C11'!$AD$10:$AD$23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E69-472E-8147-96ED71BA8063}"/>
            </c:ext>
          </c:extLst>
        </c:ser>
        <c:ser>
          <c:idx val="1"/>
          <c:order val="1"/>
          <c:tx>
            <c:strRef>
              <c:f>'C11'!$AE$9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'C11'!$AE$10:$AE$23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E69-472E-8147-96ED71BA80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'C12'!$AD$9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'C12'!$AD$10:$AD$23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0CC-43C6-99B6-97AE7D6CADED}"/>
            </c:ext>
          </c:extLst>
        </c:ser>
        <c:ser>
          <c:idx val="1"/>
          <c:order val="1"/>
          <c:tx>
            <c:strRef>
              <c:f>'C12'!$AE$9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'C12'!$AE$10:$AE$23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0CC-43C6-99B6-97AE7D6CAD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'C13'!$AD$9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'C13'!$AD$10:$AD$23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B2E-4054-94C4-2EAB49E99933}"/>
            </c:ext>
          </c:extLst>
        </c:ser>
        <c:ser>
          <c:idx val="1"/>
          <c:order val="1"/>
          <c:tx>
            <c:strRef>
              <c:f>'C13'!$AE$9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'C13'!$AE$10:$AE$23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B2E-4054-94C4-2EAB49E9993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'C14'!$AD$9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'C14'!$AD$10:$AD$23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38-4C34-BD87-6214C15DF5F8}"/>
            </c:ext>
          </c:extLst>
        </c:ser>
        <c:ser>
          <c:idx val="1"/>
          <c:order val="1"/>
          <c:tx>
            <c:strRef>
              <c:f>'C14'!$AE$9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'C14'!$AE$10:$AE$23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238-4C34-BD87-6214C15DF5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'C15'!$AD$9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'C15'!$AD$10:$AD$23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40E-44CE-A009-EBA4C1588FE0}"/>
            </c:ext>
          </c:extLst>
        </c:ser>
        <c:ser>
          <c:idx val="1"/>
          <c:order val="1"/>
          <c:tx>
            <c:strRef>
              <c:f>'C15'!$AE$9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'C15'!$AE$10:$AE$23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40E-44CE-A009-EBA4C1588F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'C16'!$AD$9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'C16'!$AD$10:$AD$23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B19-42C3-A09E-F25C64C85C4D}"/>
            </c:ext>
          </c:extLst>
        </c:ser>
        <c:ser>
          <c:idx val="1"/>
          <c:order val="1"/>
          <c:tx>
            <c:strRef>
              <c:f>'C16'!$AE$9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'C16'!$AE$10:$AE$23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B19-42C3-A09E-F25C64C85C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'C17'!$AD$9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'C17'!$AD$10:$AD$23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247-4AE6-AADE-06A3CCA9A69C}"/>
            </c:ext>
          </c:extLst>
        </c:ser>
        <c:ser>
          <c:idx val="1"/>
          <c:order val="1"/>
          <c:tx>
            <c:strRef>
              <c:f>'C17'!$AE$9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'C17'!$AE$10:$AE$23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247-4AE6-AADE-06A3CCA9A6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'C18'!$AD$9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'C18'!$AD$10:$AD$23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6F1-4CAC-B010-6AF9143B5D82}"/>
            </c:ext>
          </c:extLst>
        </c:ser>
        <c:ser>
          <c:idx val="1"/>
          <c:order val="1"/>
          <c:tx>
            <c:strRef>
              <c:f>'C18'!$AE$9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'C18'!$AE$10:$AE$23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6F1-4CAC-B010-6AF9143B5D8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'C19'!$AD$9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'C19'!$AA$10:$AC$23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'C19'!$AD$10:$AD$23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CB-4E92-8FEE-1A38A6FFF306}"/>
            </c:ext>
          </c:extLst>
        </c:ser>
        <c:ser>
          <c:idx val="1"/>
          <c:order val="1"/>
          <c:tx>
            <c:strRef>
              <c:f>'C19'!$AE$9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'C19'!$AA$10:$AC$23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'C19'!$AE$10:$AE$23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CCB-4E92-8FEE-1A38A6FFF3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'C20'!$AD$9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'C20'!$AD$10:$AD$23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F3-4D25-B5AF-F90737FC7DCC}"/>
            </c:ext>
          </c:extLst>
        </c:ser>
        <c:ser>
          <c:idx val="1"/>
          <c:order val="1"/>
          <c:tx>
            <c:strRef>
              <c:f>'C20'!$AE$9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'C20'!$AE$10:$AE$23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9F3-4D25-B5AF-F90737FC7D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'C21'!$AD$9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'C21'!$AD$10:$AD$23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6C9-4EA0-A85C-F93EA2B88AF2}"/>
            </c:ext>
          </c:extLst>
        </c:ser>
        <c:ser>
          <c:idx val="1"/>
          <c:order val="1"/>
          <c:tx>
            <c:strRef>
              <c:f>'C21'!$AE$9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'C21'!$AE$10:$AE$23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6C9-4EA0-A85C-F93EA2B88A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'C22'!$AD$9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'C22'!$AD$10:$AD$23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B2-4613-B7E0-3D077757E2DE}"/>
            </c:ext>
          </c:extLst>
        </c:ser>
        <c:ser>
          <c:idx val="1"/>
          <c:order val="1"/>
          <c:tx>
            <c:strRef>
              <c:f>'C22'!$AE$9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'C22'!$AE$10:$AE$23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B2-4613-B7E0-3D077757E2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'C23'!$AD$9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'C23'!$AD$10:$AD$23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E03-423F-B984-5A927175030C}"/>
            </c:ext>
          </c:extLst>
        </c:ser>
        <c:ser>
          <c:idx val="1"/>
          <c:order val="1"/>
          <c:tx>
            <c:strRef>
              <c:f>'C23'!$AE$9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'C23'!$AE$10:$AE$23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E03-423F-B984-5A92717503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'C24'!$AD$9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'C24'!$AD$10:$AD$23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13-49AF-B0EC-95485682223A}"/>
            </c:ext>
          </c:extLst>
        </c:ser>
        <c:ser>
          <c:idx val="1"/>
          <c:order val="1"/>
          <c:tx>
            <c:strRef>
              <c:f>'C24'!$AE$9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'C24'!$AE$10:$AE$23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513-49AF-B0EC-9548568222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'C25'!$AD$9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'C25'!$AD$10:$AD$23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D0D-498E-A063-330913884108}"/>
            </c:ext>
          </c:extLst>
        </c:ser>
        <c:ser>
          <c:idx val="1"/>
          <c:order val="1"/>
          <c:tx>
            <c:strRef>
              <c:f>'C25'!$AE$9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'C25'!$AE$10:$AE$23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D0D-498E-A063-3309138841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'C26'!$AD$9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'C26'!$AD$10:$AD$23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236-4316-A73F-408CD4CE151F}"/>
            </c:ext>
          </c:extLst>
        </c:ser>
        <c:ser>
          <c:idx val="1"/>
          <c:order val="1"/>
          <c:tx>
            <c:strRef>
              <c:f>'C26'!$AE$9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'C26'!$AE$10:$AE$23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236-4316-A73F-408CD4CE15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'C27'!$AD$9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'C27'!$AD$10:$AD$23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EA2-40CD-8209-D34E74B6D3E4}"/>
            </c:ext>
          </c:extLst>
        </c:ser>
        <c:ser>
          <c:idx val="1"/>
          <c:order val="1"/>
          <c:tx>
            <c:strRef>
              <c:f>'C27'!$AE$9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'C27'!$AE$10:$AE$23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EA2-40CD-8209-D34E74B6D3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'C28'!$AD$9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'C28'!$AD$10:$AD$23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B4-4C2F-9011-CFBCF25628ED}"/>
            </c:ext>
          </c:extLst>
        </c:ser>
        <c:ser>
          <c:idx val="1"/>
          <c:order val="1"/>
          <c:tx>
            <c:strRef>
              <c:f>'C28'!$AE$9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'C28'!$AE$10:$AE$23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B4-4C2F-9011-CFBCF25628E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'C29'!$AD$9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'C29'!$AA$10:$AC$23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'C29'!$AD$10:$AD$23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4AC-4291-8782-CF511CE42636}"/>
            </c:ext>
          </c:extLst>
        </c:ser>
        <c:ser>
          <c:idx val="1"/>
          <c:order val="1"/>
          <c:tx>
            <c:strRef>
              <c:f>'C29'!$AE$9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'C29'!$AA$10:$AC$23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'C29'!$AE$10:$AE$23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4AC-4291-8782-CF511CE426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'C30'!$AD$9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'C30'!$AD$10:$AD$23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C77-4EB5-9F57-17F122DC92C2}"/>
            </c:ext>
          </c:extLst>
        </c:ser>
        <c:ser>
          <c:idx val="1"/>
          <c:order val="1"/>
          <c:tx>
            <c:strRef>
              <c:f>'C30'!$AE$9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'C30'!$AE$10:$AE$23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C77-4EB5-9F57-17F122DC92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'C31'!$AD$9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'C31'!$AD$10:$AD$23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118-49E8-9469-D98F2B5602AD}"/>
            </c:ext>
          </c:extLst>
        </c:ser>
        <c:ser>
          <c:idx val="1"/>
          <c:order val="1"/>
          <c:tx>
            <c:strRef>
              <c:f>'C31'!$AE$9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'C31'!$AA$10:$AC$23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'C31'!$AE$10:$AE$23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118-49E8-9469-D98F2B5602A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'C32'!$AD$9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'C32'!$AD$10:$AD$23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5B2-4A62-9CB9-0583D168DBF9}"/>
            </c:ext>
          </c:extLst>
        </c:ser>
        <c:ser>
          <c:idx val="1"/>
          <c:order val="1"/>
          <c:tx>
            <c:strRef>
              <c:f>'C32'!$AE$9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'C32'!$AA$10:$AC$23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'C32'!$AE$10:$AE$23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05B2-4A62-9CB9-0583D168DB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'C33'!$AD$9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'C33'!$AD$10:$AD$23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57-470E-A3FE-0A1C7D9A049F}"/>
            </c:ext>
          </c:extLst>
        </c:ser>
        <c:ser>
          <c:idx val="1"/>
          <c:order val="1"/>
          <c:tx>
            <c:strRef>
              <c:f>'C33'!$AE$9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'C33'!$AA$10:$AC$23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'C33'!$AE$10:$AE$23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257-470E-A3FE-0A1C7D9A04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'C34'!$AD$9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'C34'!$AD$10:$AD$23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B53-48D3-BA46-F9838DB05E92}"/>
            </c:ext>
          </c:extLst>
        </c:ser>
        <c:ser>
          <c:idx val="1"/>
          <c:order val="1"/>
          <c:tx>
            <c:strRef>
              <c:f>'C34'!$AE$9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'C34'!$AA$10:$AC$23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'C34'!$AE$10:$AE$23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B53-48D3-BA46-F9838DB05E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'C35'!$AD$9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'C35'!$AD$10:$AD$23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53F-4FBB-BCF3-8D2FD68BDCF6}"/>
            </c:ext>
          </c:extLst>
        </c:ser>
        <c:ser>
          <c:idx val="1"/>
          <c:order val="1"/>
          <c:tx>
            <c:strRef>
              <c:f>'C35'!$AE$9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'C35'!$AA$10:$AC$23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'C35'!$AE$10:$AE$23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453F-4FBB-BCF3-8D2FD68BDC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'C36'!$AD$9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'C36'!$AD$10:$AD$23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FF-41CC-8788-859BCB9B3071}"/>
            </c:ext>
          </c:extLst>
        </c:ser>
        <c:ser>
          <c:idx val="1"/>
          <c:order val="1"/>
          <c:tx>
            <c:strRef>
              <c:f>'C36'!$AE$9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'C36'!$AA$10:$AC$23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'C36'!$AE$10:$AE$23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2FF-41CC-8788-859BCB9B30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'C37'!$AD$9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'C37'!$AD$10:$AD$23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C17-426D-A694-1C0DF1D9312F}"/>
            </c:ext>
          </c:extLst>
        </c:ser>
        <c:ser>
          <c:idx val="1"/>
          <c:order val="1"/>
          <c:tx>
            <c:strRef>
              <c:f>'C37'!$AE$9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'C37'!$AA$10:$AC$23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'C37'!$AE$10:$AE$23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17-426D-A694-1C0DF1D931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'C38'!$AD$9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'C38'!$AD$10:$AD$23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C3A-4E38-88CA-378C73470E0D}"/>
            </c:ext>
          </c:extLst>
        </c:ser>
        <c:ser>
          <c:idx val="1"/>
          <c:order val="1"/>
          <c:tx>
            <c:strRef>
              <c:f>'C38'!$AE$9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'C38'!$AA$10:$AC$23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'C38'!$AE$10:$AE$23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EC3A-4E38-88CA-378C73470E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'C39'!$AD$9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'C39'!$AA$10:$AC$23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'C39'!$AD$10:$AD$23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F7-4C67-B70D-29E7AE5F94F6}"/>
            </c:ext>
          </c:extLst>
        </c:ser>
        <c:ser>
          <c:idx val="1"/>
          <c:order val="1"/>
          <c:tx>
            <c:strRef>
              <c:f>'C39'!$AE$9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'C39'!$AA$10:$AC$23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'C39'!$AE$10:$AE$23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CF7-4C67-B70D-29E7AE5F94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4.6035133416805832E-2"/>
          <c:y val="0.45717342287677876"/>
          <c:w val="0.94870215856543028"/>
          <c:h val="0.47794611772789308"/>
        </c:manualLayout>
      </c:layout>
      <c:lineChart>
        <c:grouping val="standard"/>
        <c:varyColors val="0"/>
        <c:ser>
          <c:idx val="0"/>
          <c:order val="0"/>
          <c:tx>
            <c:strRef>
              <c:f>'C40'!$AD$9</c:f>
              <c:strCache>
                <c:ptCount val="1"/>
                <c:pt idx="0">
                  <c:v>Profil de la classe classe  en noir</c:v>
                </c:pt>
              </c:strCache>
            </c:strRef>
          </c:tx>
          <c:spPr>
            <a:ln w="50800" cap="rnd">
              <a:solidFill>
                <a:schemeClr val="tx1"/>
              </a:solidFill>
              <a:round/>
            </a:ln>
            <a:effectLst/>
          </c:spPr>
          <c:marker>
            <c:symbol val="none"/>
          </c:marker>
          <c:cat>
            <c:strRef>
              <c:f>'C40'!$AA$10:$AC$23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'C40'!$AD$10:$AD$23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F7-4570-ADD8-078E3077C8D7}"/>
            </c:ext>
          </c:extLst>
        </c:ser>
        <c:ser>
          <c:idx val="1"/>
          <c:order val="1"/>
          <c:tx>
            <c:strRef>
              <c:f>'C40'!$AE$9</c:f>
              <c:strCache>
                <c:ptCount val="1"/>
                <c:pt idx="0">
                  <c:v>Profil du candidat en rouge</c:v>
                </c:pt>
              </c:strCache>
            </c:strRef>
          </c:tx>
          <c:spPr>
            <a:ln w="5080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strRef>
              <c:f>'C40'!$AA$10:$AC$23</c:f>
              <c:strCache>
                <c:ptCount val="11"/>
                <c:pt idx="0">
                  <c:v>U1 - Culture générale et expression</c:v>
                </c:pt>
                <c:pt idx="1">
                  <c:v>U21 - Communication en langue vivante étrangère : anglais</c:v>
                </c:pt>
                <c:pt idx="2">
                  <c:v>U22 - Communication en langue vivante étrangère : langue B</c:v>
                </c:pt>
                <c:pt idx="3">
                  <c:v>U3 - Tourisme et territoires</c:v>
                </c:pt>
                <c:pt idx="4">
                  <c:v>U4 - Gestion de la relation clientèle touristique</c:v>
                </c:pt>
                <c:pt idx="5">
                  <c:v>U5 - Élaboration d’une prestation touristique</c:v>
                </c:pt>
                <c:pt idx="6">
                  <c:v>U6 - Gestion de l’information touristique</c:v>
                </c:pt>
                <c:pt idx="7">
                  <c:v>UF1 - Unité facultative Communication en langue vivante étrangère : langue C</c:v>
                </c:pt>
                <c:pt idx="8">
                  <c:v>UF2 - Unité facultative Parcours de professionnalisation à l’étranger</c:v>
                </c:pt>
                <c:pt idx="9">
                  <c:v>UF3 - Unité facultative Projet de spécialisation</c:v>
                </c:pt>
                <c:pt idx="10">
                  <c:v>UF4 - Épreuve facultative engagement étudiant</c:v>
                </c:pt>
              </c:strCache>
            </c:strRef>
          </c:cat>
          <c:val>
            <c:numRef>
              <c:f>'C40'!$AE$10:$AE$23</c:f>
              <c:numCache>
                <c:formatCode>0.00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B4F7-4570-ADD8-078E3077C8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33681136"/>
        <c:axId val="133680720"/>
      </c:lineChart>
      <c:catAx>
        <c:axId val="133681136"/>
        <c:scaling>
          <c:orientation val="minMax"/>
        </c:scaling>
        <c:delete val="0"/>
        <c:axPos val="b"/>
        <c:numFmt formatCode="General" sourceLinked="1"/>
        <c:majorTickMark val="cross"/>
        <c:minorTickMark val="in"/>
        <c:tickLblPos val="high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0"/>
          <a:lstStyle/>
          <a:p>
            <a:pPr>
              <a:defRPr sz="2800" b="0" i="0" u="none" strike="noStrike" kern="1200" baseline="0">
                <a:ln>
                  <a:solidFill>
                    <a:schemeClr val="tx1"/>
                  </a:solidFill>
                </a:ln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0720"/>
        <c:crosses val="autoZero"/>
        <c:auto val="0"/>
        <c:lblAlgn val="ctr"/>
        <c:lblOffset val="200"/>
        <c:tickLblSkip val="1"/>
        <c:noMultiLvlLbl val="0"/>
      </c:catAx>
      <c:valAx>
        <c:axId val="133680720"/>
        <c:scaling>
          <c:orientation val="minMax"/>
          <c:max val="20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/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2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r-FR"/>
          </a:p>
        </c:txPr>
        <c:crossAx val="133681136"/>
        <c:crosses val="autoZero"/>
        <c:crossBetween val="between"/>
      </c:valAx>
      <c:spPr>
        <a:noFill/>
        <a:ln>
          <a:solidFill>
            <a:schemeClr val="tx1"/>
          </a:solidFill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24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r-FR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/>
      </a:solidFill>
      <a:round/>
    </a:ln>
    <a:effectLst/>
  </c:spPr>
  <c:txPr>
    <a:bodyPr/>
    <a:lstStyle/>
    <a:p>
      <a:pPr>
        <a:defRPr/>
      </a:pPr>
      <a:endParaRPr lang="fr-FR"/>
    </a:p>
  </c:txPr>
  <c:printSettings>
    <c:headerFooter/>
    <c:pageMargins b="0.75" l="0.7" r="0.7" t="0.75" header="0.3" footer="0.3"/>
    <c:pageSetup orientation="portrait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2" Type="http://schemas.microsoft.com/office/2007/relationships/hdphoto" Target="../media/hdphoto1.wdp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5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6.xml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_rels/drawing2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9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0.xml"/></Relationships>
</file>

<file path=xl/drawings/_rels/drawing2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1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2.xml"/></Relationships>
</file>

<file path=xl/drawings/_rels/drawing2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3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4.xml"/></Relationships>
</file>

<file path=xl/drawings/_rels/drawing2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5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6.xml"/></Relationships>
</file>

<file path=xl/drawings/_rels/drawing2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7.xml"/></Relationships>
</file>

<file path=xl/drawings/_rels/drawing2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8.xml"/></Relationships>
</file>

<file path=xl/drawings/_rels/drawing3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9.xml"/></Relationships>
</file>

<file path=xl/drawings/_rels/drawing3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0.xml"/></Relationships>
</file>

<file path=xl/drawings/_rels/drawing3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1.xml"/></Relationships>
</file>

<file path=xl/drawings/_rels/drawing3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2.xml"/></Relationships>
</file>

<file path=xl/drawings/_rels/drawing3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3.xml"/></Relationships>
</file>

<file path=xl/drawings/_rels/drawing3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4.xml"/></Relationships>
</file>

<file path=xl/drawings/_rels/drawing3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5.xml"/></Relationships>
</file>

<file path=xl/drawings/_rels/drawing3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6.xml"/></Relationships>
</file>

<file path=xl/drawings/_rels/drawing3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7.xml"/></Relationships>
</file>

<file path=xl/drawings/_rels/drawing3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8.xml"/></Relationships>
</file>

<file path=xl/drawings/_rels/drawing4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9.xml"/></Relationships>
</file>

<file path=xl/drawings/_rels/drawing4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0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20955</xdr:colOff>
      <xdr:row>0</xdr:row>
      <xdr:rowOff>0</xdr:rowOff>
    </xdr:from>
    <xdr:to>
      <xdr:col>1</xdr:col>
      <xdr:colOff>1141251</xdr:colOff>
      <xdr:row>0</xdr:row>
      <xdr:rowOff>967874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F0DCE897-E602-0B40-6DEE-98F886320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harpenSoften amount="5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49555" y="0"/>
          <a:ext cx="1120296" cy="96787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6</xdr:row>
          <xdr:rowOff>57150</xdr:rowOff>
        </xdr:from>
        <xdr:to>
          <xdr:col>5</xdr:col>
          <xdr:colOff>333375</xdr:colOff>
          <xdr:row>6</xdr:row>
          <xdr:rowOff>285750</xdr:rowOff>
        </xdr:to>
        <xdr:sp macro="" textlink="">
          <xdr:nvSpPr>
            <xdr:cNvPr id="81921" name="Check Box 1" hidden="1">
              <a:extLst>
                <a:ext uri="{63B3BB69-23CF-44E3-9099-C40C66FF867C}">
                  <a14:compatExt spid="_x0000_s81921"/>
                </a:ext>
                <a:ext uri="{FF2B5EF4-FFF2-40B4-BE49-F238E27FC236}">
                  <a16:creationId xmlns:a16="http://schemas.microsoft.com/office/drawing/2014/main" id="{00000000-0008-0000-0300-0000014001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7</xdr:row>
          <xdr:rowOff>57150</xdr:rowOff>
        </xdr:from>
        <xdr:to>
          <xdr:col>5</xdr:col>
          <xdr:colOff>333375</xdr:colOff>
          <xdr:row>7</xdr:row>
          <xdr:rowOff>285750</xdr:rowOff>
        </xdr:to>
        <xdr:sp macro="" textlink="">
          <xdr:nvSpPr>
            <xdr:cNvPr id="81922" name="Check Box 2" hidden="1">
              <a:extLst>
                <a:ext uri="{63B3BB69-23CF-44E3-9099-C40C66FF867C}">
                  <a14:compatExt spid="_x0000_s81922"/>
                </a:ext>
                <a:ext uri="{FF2B5EF4-FFF2-40B4-BE49-F238E27FC236}">
                  <a16:creationId xmlns:a16="http://schemas.microsoft.com/office/drawing/2014/main" id="{3782727E-CF9B-F5FA-8FE8-B4DBAA1EB71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8</xdr:row>
          <xdr:rowOff>57150</xdr:rowOff>
        </xdr:from>
        <xdr:to>
          <xdr:col>5</xdr:col>
          <xdr:colOff>333375</xdr:colOff>
          <xdr:row>8</xdr:row>
          <xdr:rowOff>285750</xdr:rowOff>
        </xdr:to>
        <xdr:sp macro="" textlink="">
          <xdr:nvSpPr>
            <xdr:cNvPr id="81923" name="Check Box 3" hidden="1">
              <a:extLst>
                <a:ext uri="{63B3BB69-23CF-44E3-9099-C40C66FF867C}">
                  <a14:compatExt spid="_x0000_s81923"/>
                </a:ext>
                <a:ext uri="{FF2B5EF4-FFF2-40B4-BE49-F238E27FC236}">
                  <a16:creationId xmlns:a16="http://schemas.microsoft.com/office/drawing/2014/main" id="{2446FE3B-9A8F-C79B-A212-197D4A5F8E5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9</xdr:row>
          <xdr:rowOff>57150</xdr:rowOff>
        </xdr:from>
        <xdr:to>
          <xdr:col>5</xdr:col>
          <xdr:colOff>333375</xdr:colOff>
          <xdr:row>9</xdr:row>
          <xdr:rowOff>285750</xdr:rowOff>
        </xdr:to>
        <xdr:sp macro="" textlink="">
          <xdr:nvSpPr>
            <xdr:cNvPr id="81924" name="Check Box 4" hidden="1">
              <a:extLst>
                <a:ext uri="{63B3BB69-23CF-44E3-9099-C40C66FF867C}">
                  <a14:compatExt spid="_x0000_s81924"/>
                </a:ext>
                <a:ext uri="{FF2B5EF4-FFF2-40B4-BE49-F238E27FC236}">
                  <a16:creationId xmlns:a16="http://schemas.microsoft.com/office/drawing/2014/main" id="{95967D7B-AADF-A4FE-E23F-72E3148F033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10</xdr:row>
          <xdr:rowOff>57150</xdr:rowOff>
        </xdr:from>
        <xdr:to>
          <xdr:col>5</xdr:col>
          <xdr:colOff>333375</xdr:colOff>
          <xdr:row>10</xdr:row>
          <xdr:rowOff>285750</xdr:rowOff>
        </xdr:to>
        <xdr:sp macro="" textlink="">
          <xdr:nvSpPr>
            <xdr:cNvPr id="81925" name="Check Box 5" hidden="1">
              <a:extLst>
                <a:ext uri="{63B3BB69-23CF-44E3-9099-C40C66FF867C}">
                  <a14:compatExt spid="_x0000_s81925"/>
                </a:ext>
                <a:ext uri="{FF2B5EF4-FFF2-40B4-BE49-F238E27FC236}">
                  <a16:creationId xmlns:a16="http://schemas.microsoft.com/office/drawing/2014/main" id="{7C8F9048-5F3C-0B54-C896-5F441DD1B28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11</xdr:row>
          <xdr:rowOff>57150</xdr:rowOff>
        </xdr:from>
        <xdr:to>
          <xdr:col>5</xdr:col>
          <xdr:colOff>333375</xdr:colOff>
          <xdr:row>11</xdr:row>
          <xdr:rowOff>285750</xdr:rowOff>
        </xdr:to>
        <xdr:sp macro="" textlink="">
          <xdr:nvSpPr>
            <xdr:cNvPr id="81926" name="Check Box 6" hidden="1">
              <a:extLst>
                <a:ext uri="{63B3BB69-23CF-44E3-9099-C40C66FF867C}">
                  <a14:compatExt spid="_x0000_s81926"/>
                </a:ext>
                <a:ext uri="{FF2B5EF4-FFF2-40B4-BE49-F238E27FC236}">
                  <a16:creationId xmlns:a16="http://schemas.microsoft.com/office/drawing/2014/main" id="{6262507A-15CE-0E31-2F10-B26429E78E5A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12</xdr:row>
          <xdr:rowOff>57150</xdr:rowOff>
        </xdr:from>
        <xdr:to>
          <xdr:col>5</xdr:col>
          <xdr:colOff>333375</xdr:colOff>
          <xdr:row>12</xdr:row>
          <xdr:rowOff>285750</xdr:rowOff>
        </xdr:to>
        <xdr:sp macro="" textlink="">
          <xdr:nvSpPr>
            <xdr:cNvPr id="81927" name="Check Box 7" hidden="1">
              <a:extLst>
                <a:ext uri="{63B3BB69-23CF-44E3-9099-C40C66FF867C}">
                  <a14:compatExt spid="_x0000_s81927"/>
                </a:ext>
                <a:ext uri="{FF2B5EF4-FFF2-40B4-BE49-F238E27FC236}">
                  <a16:creationId xmlns:a16="http://schemas.microsoft.com/office/drawing/2014/main" id="{2B5A6ADA-610C-EBE7-BC28-179B4DC20EF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13</xdr:row>
          <xdr:rowOff>57150</xdr:rowOff>
        </xdr:from>
        <xdr:to>
          <xdr:col>5</xdr:col>
          <xdr:colOff>333375</xdr:colOff>
          <xdr:row>13</xdr:row>
          <xdr:rowOff>285750</xdr:rowOff>
        </xdr:to>
        <xdr:sp macro="" textlink="">
          <xdr:nvSpPr>
            <xdr:cNvPr id="81928" name="Check Box 8" hidden="1">
              <a:extLst>
                <a:ext uri="{63B3BB69-23CF-44E3-9099-C40C66FF867C}">
                  <a14:compatExt spid="_x0000_s81928"/>
                </a:ext>
                <a:ext uri="{FF2B5EF4-FFF2-40B4-BE49-F238E27FC236}">
                  <a16:creationId xmlns:a16="http://schemas.microsoft.com/office/drawing/2014/main" id="{9C59849E-BC1D-57E1-24FC-A90F58AFA32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14</xdr:row>
          <xdr:rowOff>57150</xdr:rowOff>
        </xdr:from>
        <xdr:to>
          <xdr:col>5</xdr:col>
          <xdr:colOff>333375</xdr:colOff>
          <xdr:row>14</xdr:row>
          <xdr:rowOff>285750</xdr:rowOff>
        </xdr:to>
        <xdr:sp macro="" textlink="">
          <xdr:nvSpPr>
            <xdr:cNvPr id="81929" name="Check Box 9" hidden="1">
              <a:extLst>
                <a:ext uri="{63B3BB69-23CF-44E3-9099-C40C66FF867C}">
                  <a14:compatExt spid="_x0000_s81929"/>
                </a:ext>
                <a:ext uri="{FF2B5EF4-FFF2-40B4-BE49-F238E27FC236}">
                  <a16:creationId xmlns:a16="http://schemas.microsoft.com/office/drawing/2014/main" id="{B50F5DA6-5D93-EB0E-BDFE-1250F1D749C1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15</xdr:row>
          <xdr:rowOff>57150</xdr:rowOff>
        </xdr:from>
        <xdr:to>
          <xdr:col>5</xdr:col>
          <xdr:colOff>333375</xdr:colOff>
          <xdr:row>15</xdr:row>
          <xdr:rowOff>285750</xdr:rowOff>
        </xdr:to>
        <xdr:sp macro="" textlink="">
          <xdr:nvSpPr>
            <xdr:cNvPr id="81930" name="Check Box 10" hidden="1">
              <a:extLst>
                <a:ext uri="{63B3BB69-23CF-44E3-9099-C40C66FF867C}">
                  <a14:compatExt spid="_x0000_s81930"/>
                </a:ext>
                <a:ext uri="{FF2B5EF4-FFF2-40B4-BE49-F238E27FC236}">
                  <a16:creationId xmlns:a16="http://schemas.microsoft.com/office/drawing/2014/main" id="{1EAF7AFB-D8B9-D348-627D-B29A5A23C6F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16</xdr:row>
          <xdr:rowOff>57150</xdr:rowOff>
        </xdr:from>
        <xdr:to>
          <xdr:col>5</xdr:col>
          <xdr:colOff>333375</xdr:colOff>
          <xdr:row>16</xdr:row>
          <xdr:rowOff>285750</xdr:rowOff>
        </xdr:to>
        <xdr:sp macro="" textlink="">
          <xdr:nvSpPr>
            <xdr:cNvPr id="81931" name="Check Box 11" hidden="1">
              <a:extLst>
                <a:ext uri="{63B3BB69-23CF-44E3-9099-C40C66FF867C}">
                  <a14:compatExt spid="_x0000_s81931"/>
                </a:ext>
                <a:ext uri="{FF2B5EF4-FFF2-40B4-BE49-F238E27FC236}">
                  <a16:creationId xmlns:a16="http://schemas.microsoft.com/office/drawing/2014/main" id="{D55C5918-FF1B-1F5A-FE84-CA94D5FBE32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17</xdr:row>
          <xdr:rowOff>57150</xdr:rowOff>
        </xdr:from>
        <xdr:to>
          <xdr:col>5</xdr:col>
          <xdr:colOff>333375</xdr:colOff>
          <xdr:row>17</xdr:row>
          <xdr:rowOff>285750</xdr:rowOff>
        </xdr:to>
        <xdr:sp macro="" textlink="">
          <xdr:nvSpPr>
            <xdr:cNvPr id="81932" name="Check Box 12" hidden="1">
              <a:extLst>
                <a:ext uri="{63B3BB69-23CF-44E3-9099-C40C66FF867C}">
                  <a14:compatExt spid="_x0000_s81932"/>
                </a:ext>
                <a:ext uri="{FF2B5EF4-FFF2-40B4-BE49-F238E27FC236}">
                  <a16:creationId xmlns:a16="http://schemas.microsoft.com/office/drawing/2014/main" id="{A86D250A-ACCC-8C2F-A256-DECD51F9BC5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18</xdr:row>
          <xdr:rowOff>57150</xdr:rowOff>
        </xdr:from>
        <xdr:to>
          <xdr:col>5</xdr:col>
          <xdr:colOff>333375</xdr:colOff>
          <xdr:row>18</xdr:row>
          <xdr:rowOff>285750</xdr:rowOff>
        </xdr:to>
        <xdr:sp macro="" textlink="">
          <xdr:nvSpPr>
            <xdr:cNvPr id="81933" name="Check Box 13" hidden="1">
              <a:extLst>
                <a:ext uri="{63B3BB69-23CF-44E3-9099-C40C66FF867C}">
                  <a14:compatExt spid="_x0000_s81933"/>
                </a:ext>
                <a:ext uri="{FF2B5EF4-FFF2-40B4-BE49-F238E27FC236}">
                  <a16:creationId xmlns:a16="http://schemas.microsoft.com/office/drawing/2014/main" id="{8E712071-2CF0-DEBC-1F67-276A9369E6E7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19</xdr:row>
          <xdr:rowOff>57150</xdr:rowOff>
        </xdr:from>
        <xdr:to>
          <xdr:col>5</xdr:col>
          <xdr:colOff>333375</xdr:colOff>
          <xdr:row>19</xdr:row>
          <xdr:rowOff>285750</xdr:rowOff>
        </xdr:to>
        <xdr:sp macro="" textlink="">
          <xdr:nvSpPr>
            <xdr:cNvPr id="81934" name="Check Box 14" hidden="1">
              <a:extLst>
                <a:ext uri="{63B3BB69-23CF-44E3-9099-C40C66FF867C}">
                  <a14:compatExt spid="_x0000_s81934"/>
                </a:ext>
                <a:ext uri="{FF2B5EF4-FFF2-40B4-BE49-F238E27FC236}">
                  <a16:creationId xmlns:a16="http://schemas.microsoft.com/office/drawing/2014/main" id="{DEFBBD06-BDBD-0AE6-1706-F16A346990A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20</xdr:row>
          <xdr:rowOff>57150</xdr:rowOff>
        </xdr:from>
        <xdr:to>
          <xdr:col>5</xdr:col>
          <xdr:colOff>333375</xdr:colOff>
          <xdr:row>20</xdr:row>
          <xdr:rowOff>285750</xdr:rowOff>
        </xdr:to>
        <xdr:sp macro="" textlink="">
          <xdr:nvSpPr>
            <xdr:cNvPr id="81935" name="Check Box 15" hidden="1">
              <a:extLst>
                <a:ext uri="{63B3BB69-23CF-44E3-9099-C40C66FF867C}">
                  <a14:compatExt spid="_x0000_s81935"/>
                </a:ext>
                <a:ext uri="{FF2B5EF4-FFF2-40B4-BE49-F238E27FC236}">
                  <a16:creationId xmlns:a16="http://schemas.microsoft.com/office/drawing/2014/main" id="{4BCF6392-EA15-27DE-D475-F4EDC8A4BD0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21</xdr:row>
          <xdr:rowOff>57150</xdr:rowOff>
        </xdr:from>
        <xdr:to>
          <xdr:col>5</xdr:col>
          <xdr:colOff>333375</xdr:colOff>
          <xdr:row>21</xdr:row>
          <xdr:rowOff>285750</xdr:rowOff>
        </xdr:to>
        <xdr:sp macro="" textlink="">
          <xdr:nvSpPr>
            <xdr:cNvPr id="81936" name="Check Box 16" hidden="1">
              <a:extLst>
                <a:ext uri="{63B3BB69-23CF-44E3-9099-C40C66FF867C}">
                  <a14:compatExt spid="_x0000_s81936"/>
                </a:ext>
                <a:ext uri="{FF2B5EF4-FFF2-40B4-BE49-F238E27FC236}">
                  <a16:creationId xmlns:a16="http://schemas.microsoft.com/office/drawing/2014/main" id="{F9DD3EC8-A088-64AE-9506-0E55BA74925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22</xdr:row>
          <xdr:rowOff>57150</xdr:rowOff>
        </xdr:from>
        <xdr:to>
          <xdr:col>5</xdr:col>
          <xdr:colOff>333375</xdr:colOff>
          <xdr:row>22</xdr:row>
          <xdr:rowOff>285750</xdr:rowOff>
        </xdr:to>
        <xdr:sp macro="" textlink="">
          <xdr:nvSpPr>
            <xdr:cNvPr id="81937" name="Check Box 17" hidden="1">
              <a:extLst>
                <a:ext uri="{63B3BB69-23CF-44E3-9099-C40C66FF867C}">
                  <a14:compatExt spid="_x0000_s81937"/>
                </a:ext>
                <a:ext uri="{FF2B5EF4-FFF2-40B4-BE49-F238E27FC236}">
                  <a16:creationId xmlns:a16="http://schemas.microsoft.com/office/drawing/2014/main" id="{44F856BB-69D6-1DD1-E79D-616E55C1DDE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23</xdr:row>
          <xdr:rowOff>57150</xdr:rowOff>
        </xdr:from>
        <xdr:to>
          <xdr:col>5</xdr:col>
          <xdr:colOff>333375</xdr:colOff>
          <xdr:row>23</xdr:row>
          <xdr:rowOff>285750</xdr:rowOff>
        </xdr:to>
        <xdr:sp macro="" textlink="">
          <xdr:nvSpPr>
            <xdr:cNvPr id="81938" name="Check Box 18" hidden="1">
              <a:extLst>
                <a:ext uri="{63B3BB69-23CF-44E3-9099-C40C66FF867C}">
                  <a14:compatExt spid="_x0000_s81938"/>
                </a:ext>
                <a:ext uri="{FF2B5EF4-FFF2-40B4-BE49-F238E27FC236}">
                  <a16:creationId xmlns:a16="http://schemas.microsoft.com/office/drawing/2014/main" id="{F2546498-9003-480E-CB67-1F2139BC3589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24</xdr:row>
          <xdr:rowOff>57150</xdr:rowOff>
        </xdr:from>
        <xdr:to>
          <xdr:col>5</xdr:col>
          <xdr:colOff>333375</xdr:colOff>
          <xdr:row>24</xdr:row>
          <xdr:rowOff>285750</xdr:rowOff>
        </xdr:to>
        <xdr:sp macro="" textlink="">
          <xdr:nvSpPr>
            <xdr:cNvPr id="81939" name="Check Box 19" hidden="1">
              <a:extLst>
                <a:ext uri="{63B3BB69-23CF-44E3-9099-C40C66FF867C}">
                  <a14:compatExt spid="_x0000_s81939"/>
                </a:ext>
                <a:ext uri="{FF2B5EF4-FFF2-40B4-BE49-F238E27FC236}">
                  <a16:creationId xmlns:a16="http://schemas.microsoft.com/office/drawing/2014/main" id="{04B08A30-63B9-20BB-15D9-AC153E8260B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25</xdr:row>
          <xdr:rowOff>57150</xdr:rowOff>
        </xdr:from>
        <xdr:to>
          <xdr:col>5</xdr:col>
          <xdr:colOff>333375</xdr:colOff>
          <xdr:row>25</xdr:row>
          <xdr:rowOff>285750</xdr:rowOff>
        </xdr:to>
        <xdr:sp macro="" textlink="">
          <xdr:nvSpPr>
            <xdr:cNvPr id="81940" name="Check Box 20" hidden="1">
              <a:extLst>
                <a:ext uri="{63B3BB69-23CF-44E3-9099-C40C66FF867C}">
                  <a14:compatExt spid="_x0000_s81940"/>
                </a:ext>
                <a:ext uri="{FF2B5EF4-FFF2-40B4-BE49-F238E27FC236}">
                  <a16:creationId xmlns:a16="http://schemas.microsoft.com/office/drawing/2014/main" id="{600BA9C3-63C5-181E-26B0-ED85DF3C880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26</xdr:row>
          <xdr:rowOff>57150</xdr:rowOff>
        </xdr:from>
        <xdr:to>
          <xdr:col>5</xdr:col>
          <xdr:colOff>333375</xdr:colOff>
          <xdr:row>26</xdr:row>
          <xdr:rowOff>285750</xdr:rowOff>
        </xdr:to>
        <xdr:sp macro="" textlink="">
          <xdr:nvSpPr>
            <xdr:cNvPr id="81941" name="Check Box 21" hidden="1">
              <a:extLst>
                <a:ext uri="{63B3BB69-23CF-44E3-9099-C40C66FF867C}">
                  <a14:compatExt spid="_x0000_s81941"/>
                </a:ext>
                <a:ext uri="{FF2B5EF4-FFF2-40B4-BE49-F238E27FC236}">
                  <a16:creationId xmlns:a16="http://schemas.microsoft.com/office/drawing/2014/main" id="{D5A1F989-19AC-6436-E1CC-6ACE9AB041E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27</xdr:row>
          <xdr:rowOff>57150</xdr:rowOff>
        </xdr:from>
        <xdr:to>
          <xdr:col>5</xdr:col>
          <xdr:colOff>333375</xdr:colOff>
          <xdr:row>27</xdr:row>
          <xdr:rowOff>285750</xdr:rowOff>
        </xdr:to>
        <xdr:sp macro="" textlink="">
          <xdr:nvSpPr>
            <xdr:cNvPr id="81942" name="Check Box 22" hidden="1">
              <a:extLst>
                <a:ext uri="{63B3BB69-23CF-44E3-9099-C40C66FF867C}">
                  <a14:compatExt spid="_x0000_s81942"/>
                </a:ext>
                <a:ext uri="{FF2B5EF4-FFF2-40B4-BE49-F238E27FC236}">
                  <a16:creationId xmlns:a16="http://schemas.microsoft.com/office/drawing/2014/main" id="{0F4060A3-D205-9FBB-E97B-E3655149FD26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28</xdr:row>
          <xdr:rowOff>57150</xdr:rowOff>
        </xdr:from>
        <xdr:to>
          <xdr:col>5</xdr:col>
          <xdr:colOff>333375</xdr:colOff>
          <xdr:row>28</xdr:row>
          <xdr:rowOff>285750</xdr:rowOff>
        </xdr:to>
        <xdr:sp macro="" textlink="">
          <xdr:nvSpPr>
            <xdr:cNvPr id="81943" name="Check Box 23" hidden="1">
              <a:extLst>
                <a:ext uri="{63B3BB69-23CF-44E3-9099-C40C66FF867C}">
                  <a14:compatExt spid="_x0000_s81943"/>
                </a:ext>
                <a:ext uri="{FF2B5EF4-FFF2-40B4-BE49-F238E27FC236}">
                  <a16:creationId xmlns:a16="http://schemas.microsoft.com/office/drawing/2014/main" id="{78618D2D-6C7F-AC72-3560-670BDE631C1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29</xdr:row>
          <xdr:rowOff>57150</xdr:rowOff>
        </xdr:from>
        <xdr:to>
          <xdr:col>5</xdr:col>
          <xdr:colOff>333375</xdr:colOff>
          <xdr:row>29</xdr:row>
          <xdr:rowOff>285750</xdr:rowOff>
        </xdr:to>
        <xdr:sp macro="" textlink="">
          <xdr:nvSpPr>
            <xdr:cNvPr id="81944" name="Check Box 24" hidden="1">
              <a:extLst>
                <a:ext uri="{63B3BB69-23CF-44E3-9099-C40C66FF867C}">
                  <a14:compatExt spid="_x0000_s81944"/>
                </a:ext>
                <a:ext uri="{FF2B5EF4-FFF2-40B4-BE49-F238E27FC236}">
                  <a16:creationId xmlns:a16="http://schemas.microsoft.com/office/drawing/2014/main" id="{E63982A9-0608-787A-0E7F-C555FE025FA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30</xdr:row>
          <xdr:rowOff>57150</xdr:rowOff>
        </xdr:from>
        <xdr:to>
          <xdr:col>5</xdr:col>
          <xdr:colOff>333375</xdr:colOff>
          <xdr:row>30</xdr:row>
          <xdr:rowOff>285750</xdr:rowOff>
        </xdr:to>
        <xdr:sp macro="" textlink="">
          <xdr:nvSpPr>
            <xdr:cNvPr id="81945" name="Check Box 25" hidden="1">
              <a:extLst>
                <a:ext uri="{63B3BB69-23CF-44E3-9099-C40C66FF867C}">
                  <a14:compatExt spid="_x0000_s81945"/>
                </a:ext>
                <a:ext uri="{FF2B5EF4-FFF2-40B4-BE49-F238E27FC236}">
                  <a16:creationId xmlns:a16="http://schemas.microsoft.com/office/drawing/2014/main" id="{1B21377B-5B7F-207F-4E4E-ED84436F329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31</xdr:row>
          <xdr:rowOff>57150</xdr:rowOff>
        </xdr:from>
        <xdr:to>
          <xdr:col>5</xdr:col>
          <xdr:colOff>333375</xdr:colOff>
          <xdr:row>31</xdr:row>
          <xdr:rowOff>285750</xdr:rowOff>
        </xdr:to>
        <xdr:sp macro="" textlink="">
          <xdr:nvSpPr>
            <xdr:cNvPr id="81946" name="Check Box 26" hidden="1">
              <a:extLst>
                <a:ext uri="{63B3BB69-23CF-44E3-9099-C40C66FF867C}">
                  <a14:compatExt spid="_x0000_s81946"/>
                </a:ext>
                <a:ext uri="{FF2B5EF4-FFF2-40B4-BE49-F238E27FC236}">
                  <a16:creationId xmlns:a16="http://schemas.microsoft.com/office/drawing/2014/main" id="{4D5889B8-12AB-C2ED-9131-B9B641C4F27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32</xdr:row>
          <xdr:rowOff>57150</xdr:rowOff>
        </xdr:from>
        <xdr:to>
          <xdr:col>5</xdr:col>
          <xdr:colOff>333375</xdr:colOff>
          <xdr:row>32</xdr:row>
          <xdr:rowOff>285750</xdr:rowOff>
        </xdr:to>
        <xdr:sp macro="" textlink="">
          <xdr:nvSpPr>
            <xdr:cNvPr id="81947" name="Check Box 27" hidden="1">
              <a:extLst>
                <a:ext uri="{63B3BB69-23CF-44E3-9099-C40C66FF867C}">
                  <a14:compatExt spid="_x0000_s81947"/>
                </a:ext>
                <a:ext uri="{FF2B5EF4-FFF2-40B4-BE49-F238E27FC236}">
                  <a16:creationId xmlns:a16="http://schemas.microsoft.com/office/drawing/2014/main" id="{CD36E5A8-3436-B06D-4E1B-845E84B1A15C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33</xdr:row>
          <xdr:rowOff>57150</xdr:rowOff>
        </xdr:from>
        <xdr:to>
          <xdr:col>5</xdr:col>
          <xdr:colOff>333375</xdr:colOff>
          <xdr:row>33</xdr:row>
          <xdr:rowOff>285750</xdr:rowOff>
        </xdr:to>
        <xdr:sp macro="" textlink="">
          <xdr:nvSpPr>
            <xdr:cNvPr id="81948" name="Check Box 28" hidden="1">
              <a:extLst>
                <a:ext uri="{63B3BB69-23CF-44E3-9099-C40C66FF867C}">
                  <a14:compatExt spid="_x0000_s81948"/>
                </a:ext>
                <a:ext uri="{FF2B5EF4-FFF2-40B4-BE49-F238E27FC236}">
                  <a16:creationId xmlns:a16="http://schemas.microsoft.com/office/drawing/2014/main" id="{FE8B80D4-706D-9F3B-2E87-9E29CB1292C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34</xdr:row>
          <xdr:rowOff>57150</xdr:rowOff>
        </xdr:from>
        <xdr:to>
          <xdr:col>5</xdr:col>
          <xdr:colOff>333375</xdr:colOff>
          <xdr:row>34</xdr:row>
          <xdr:rowOff>285750</xdr:rowOff>
        </xdr:to>
        <xdr:sp macro="" textlink="">
          <xdr:nvSpPr>
            <xdr:cNvPr id="81949" name="Check Box 29" hidden="1">
              <a:extLst>
                <a:ext uri="{63B3BB69-23CF-44E3-9099-C40C66FF867C}">
                  <a14:compatExt spid="_x0000_s81949"/>
                </a:ext>
                <a:ext uri="{FF2B5EF4-FFF2-40B4-BE49-F238E27FC236}">
                  <a16:creationId xmlns:a16="http://schemas.microsoft.com/office/drawing/2014/main" id="{9EC4ABF2-DF67-12F2-ECB9-31BBAD87879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35</xdr:row>
          <xdr:rowOff>57150</xdr:rowOff>
        </xdr:from>
        <xdr:to>
          <xdr:col>5</xdr:col>
          <xdr:colOff>333375</xdr:colOff>
          <xdr:row>35</xdr:row>
          <xdr:rowOff>285750</xdr:rowOff>
        </xdr:to>
        <xdr:sp macro="" textlink="">
          <xdr:nvSpPr>
            <xdr:cNvPr id="81950" name="Check Box 30" hidden="1">
              <a:extLst>
                <a:ext uri="{63B3BB69-23CF-44E3-9099-C40C66FF867C}">
                  <a14:compatExt spid="_x0000_s81950"/>
                </a:ext>
                <a:ext uri="{FF2B5EF4-FFF2-40B4-BE49-F238E27FC236}">
                  <a16:creationId xmlns:a16="http://schemas.microsoft.com/office/drawing/2014/main" id="{BA5994BE-5A07-BF7A-53F1-A9E93543E294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36</xdr:row>
          <xdr:rowOff>57150</xdr:rowOff>
        </xdr:from>
        <xdr:to>
          <xdr:col>5</xdr:col>
          <xdr:colOff>333375</xdr:colOff>
          <xdr:row>36</xdr:row>
          <xdr:rowOff>285750</xdr:rowOff>
        </xdr:to>
        <xdr:sp macro="" textlink="">
          <xdr:nvSpPr>
            <xdr:cNvPr id="81951" name="Check Box 31" hidden="1">
              <a:extLst>
                <a:ext uri="{63B3BB69-23CF-44E3-9099-C40C66FF867C}">
                  <a14:compatExt spid="_x0000_s81951"/>
                </a:ext>
                <a:ext uri="{FF2B5EF4-FFF2-40B4-BE49-F238E27FC236}">
                  <a16:creationId xmlns:a16="http://schemas.microsoft.com/office/drawing/2014/main" id="{AEE0A14D-4B25-41D0-B598-B90EE51D683E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37</xdr:row>
          <xdr:rowOff>57150</xdr:rowOff>
        </xdr:from>
        <xdr:to>
          <xdr:col>5</xdr:col>
          <xdr:colOff>333375</xdr:colOff>
          <xdr:row>37</xdr:row>
          <xdr:rowOff>285750</xdr:rowOff>
        </xdr:to>
        <xdr:sp macro="" textlink="">
          <xdr:nvSpPr>
            <xdr:cNvPr id="81952" name="Check Box 32" hidden="1">
              <a:extLst>
                <a:ext uri="{63B3BB69-23CF-44E3-9099-C40C66FF867C}">
                  <a14:compatExt spid="_x0000_s81952"/>
                </a:ext>
                <a:ext uri="{FF2B5EF4-FFF2-40B4-BE49-F238E27FC236}">
                  <a16:creationId xmlns:a16="http://schemas.microsoft.com/office/drawing/2014/main" id="{84CE47CE-37AB-8805-D94C-276B1CED604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38</xdr:row>
          <xdr:rowOff>57150</xdr:rowOff>
        </xdr:from>
        <xdr:to>
          <xdr:col>5</xdr:col>
          <xdr:colOff>333375</xdr:colOff>
          <xdr:row>38</xdr:row>
          <xdr:rowOff>285750</xdr:rowOff>
        </xdr:to>
        <xdr:sp macro="" textlink="">
          <xdr:nvSpPr>
            <xdr:cNvPr id="81953" name="Check Box 33" hidden="1">
              <a:extLst>
                <a:ext uri="{63B3BB69-23CF-44E3-9099-C40C66FF867C}">
                  <a14:compatExt spid="_x0000_s81953"/>
                </a:ext>
                <a:ext uri="{FF2B5EF4-FFF2-40B4-BE49-F238E27FC236}">
                  <a16:creationId xmlns:a16="http://schemas.microsoft.com/office/drawing/2014/main" id="{EB70C155-91D3-F3EE-E162-B32182B73BD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39</xdr:row>
          <xdr:rowOff>57150</xdr:rowOff>
        </xdr:from>
        <xdr:to>
          <xdr:col>5</xdr:col>
          <xdr:colOff>333375</xdr:colOff>
          <xdr:row>39</xdr:row>
          <xdr:rowOff>285750</xdr:rowOff>
        </xdr:to>
        <xdr:sp macro="" textlink="">
          <xdr:nvSpPr>
            <xdr:cNvPr id="81954" name="Check Box 34" hidden="1">
              <a:extLst>
                <a:ext uri="{63B3BB69-23CF-44E3-9099-C40C66FF867C}">
                  <a14:compatExt spid="_x0000_s81954"/>
                </a:ext>
                <a:ext uri="{FF2B5EF4-FFF2-40B4-BE49-F238E27FC236}">
                  <a16:creationId xmlns:a16="http://schemas.microsoft.com/office/drawing/2014/main" id="{D6107249-7202-5635-AF18-0AB8DC1F0BB2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40</xdr:row>
          <xdr:rowOff>57150</xdr:rowOff>
        </xdr:from>
        <xdr:to>
          <xdr:col>5</xdr:col>
          <xdr:colOff>333375</xdr:colOff>
          <xdr:row>40</xdr:row>
          <xdr:rowOff>285750</xdr:rowOff>
        </xdr:to>
        <xdr:sp macro="" textlink="">
          <xdr:nvSpPr>
            <xdr:cNvPr id="81955" name="Check Box 35" hidden="1">
              <a:extLst>
                <a:ext uri="{63B3BB69-23CF-44E3-9099-C40C66FF867C}">
                  <a14:compatExt spid="_x0000_s81955"/>
                </a:ext>
                <a:ext uri="{FF2B5EF4-FFF2-40B4-BE49-F238E27FC236}">
                  <a16:creationId xmlns:a16="http://schemas.microsoft.com/office/drawing/2014/main" id="{87E31392-9853-F75C-029A-7A4BF2CEE3AB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41</xdr:row>
          <xdr:rowOff>57150</xdr:rowOff>
        </xdr:from>
        <xdr:to>
          <xdr:col>5</xdr:col>
          <xdr:colOff>333375</xdr:colOff>
          <xdr:row>41</xdr:row>
          <xdr:rowOff>285750</xdr:rowOff>
        </xdr:to>
        <xdr:sp macro="" textlink="">
          <xdr:nvSpPr>
            <xdr:cNvPr id="81956" name="Check Box 36" hidden="1">
              <a:extLst>
                <a:ext uri="{63B3BB69-23CF-44E3-9099-C40C66FF867C}">
                  <a14:compatExt spid="_x0000_s81956"/>
                </a:ext>
                <a:ext uri="{FF2B5EF4-FFF2-40B4-BE49-F238E27FC236}">
                  <a16:creationId xmlns:a16="http://schemas.microsoft.com/office/drawing/2014/main" id="{EDD4E1A7-22BD-7412-EF28-4D70ED2C59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42</xdr:row>
          <xdr:rowOff>57150</xdr:rowOff>
        </xdr:from>
        <xdr:to>
          <xdr:col>5</xdr:col>
          <xdr:colOff>333375</xdr:colOff>
          <xdr:row>42</xdr:row>
          <xdr:rowOff>285750</xdr:rowOff>
        </xdr:to>
        <xdr:sp macro="" textlink="">
          <xdr:nvSpPr>
            <xdr:cNvPr id="81957" name="Check Box 37" hidden="1">
              <a:extLst>
                <a:ext uri="{63B3BB69-23CF-44E3-9099-C40C66FF867C}">
                  <a14:compatExt spid="_x0000_s81957"/>
                </a:ext>
                <a:ext uri="{FF2B5EF4-FFF2-40B4-BE49-F238E27FC236}">
                  <a16:creationId xmlns:a16="http://schemas.microsoft.com/office/drawing/2014/main" id="{26509A50-344B-DA34-9A1F-F66200066D2F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43</xdr:row>
          <xdr:rowOff>57150</xdr:rowOff>
        </xdr:from>
        <xdr:to>
          <xdr:col>5</xdr:col>
          <xdr:colOff>333375</xdr:colOff>
          <xdr:row>43</xdr:row>
          <xdr:rowOff>285750</xdr:rowOff>
        </xdr:to>
        <xdr:sp macro="" textlink="">
          <xdr:nvSpPr>
            <xdr:cNvPr id="81958" name="Check Box 38" hidden="1">
              <a:extLst>
                <a:ext uri="{63B3BB69-23CF-44E3-9099-C40C66FF867C}">
                  <a14:compatExt spid="_x0000_s81958"/>
                </a:ext>
                <a:ext uri="{FF2B5EF4-FFF2-40B4-BE49-F238E27FC236}">
                  <a16:creationId xmlns:a16="http://schemas.microsoft.com/office/drawing/2014/main" id="{A460A3D5-4AF3-B617-3278-1418D159ED3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44</xdr:row>
          <xdr:rowOff>57150</xdr:rowOff>
        </xdr:from>
        <xdr:to>
          <xdr:col>5</xdr:col>
          <xdr:colOff>333375</xdr:colOff>
          <xdr:row>44</xdr:row>
          <xdr:rowOff>285750</xdr:rowOff>
        </xdr:to>
        <xdr:sp macro="" textlink="">
          <xdr:nvSpPr>
            <xdr:cNvPr id="81959" name="Check Box 39" hidden="1">
              <a:extLst>
                <a:ext uri="{63B3BB69-23CF-44E3-9099-C40C66FF867C}">
                  <a14:compatExt spid="_x0000_s81959"/>
                </a:ext>
                <a:ext uri="{FF2B5EF4-FFF2-40B4-BE49-F238E27FC236}">
                  <a16:creationId xmlns:a16="http://schemas.microsoft.com/office/drawing/2014/main" id="{A4B54E95-EE3C-F4A7-18E3-A66CA13D3B03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85725</xdr:colOff>
          <xdr:row>45</xdr:row>
          <xdr:rowOff>57150</xdr:rowOff>
        </xdr:from>
        <xdr:to>
          <xdr:col>5</xdr:col>
          <xdr:colOff>333375</xdr:colOff>
          <xdr:row>45</xdr:row>
          <xdr:rowOff>285750</xdr:rowOff>
        </xdr:to>
        <xdr:sp macro="" textlink="">
          <xdr:nvSpPr>
            <xdr:cNvPr id="81960" name="Check Box 40" hidden="1">
              <a:extLst>
                <a:ext uri="{63B3BB69-23CF-44E3-9099-C40C66FF867C}">
                  <a14:compatExt spid="_x0000_s81960"/>
                </a:ext>
                <a:ext uri="{FF2B5EF4-FFF2-40B4-BE49-F238E27FC236}">
                  <a16:creationId xmlns:a16="http://schemas.microsoft.com/office/drawing/2014/main" id="{05B418AA-B8D0-AAFD-35D3-19A231738C0D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A0C2BCF8-7838-41E5-BCC4-538DBDDA675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DD45D65C-5A90-4E62-A24B-6D3032E28E0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A7E858B1-B02F-4212-9DF5-085AB9526BC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440C49F7-F44F-452D-9FC5-24220C780D7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946A4EA-6207-4997-B7BE-65E4A35B57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18B89F7-FBCB-43E4-855D-34A0340605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6173DF99-4167-4B4E-956D-8098C8D158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64EF74D-3CCC-4715-8FA3-27E07357571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F0E00F67-5F22-4FF2-B18D-629704DD36B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70E8BB0E-C585-48B7-9725-E2DC3FADF1C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A14062B2-F8B9-4E2C-8ECF-B3C930B86FB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29AF6408-787F-4DCF-BF97-2AAA6005D42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12FC4422-FE07-4647-8D15-2A1902A459C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824B2CA-BAE6-487D-A5F7-BC431E843BA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8435087D-654B-487C-BC56-02D93DB9600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88CBEA74-C187-433E-9062-08D8E8B717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71B634F-EFAE-411F-A48F-0679D2CB76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576AC52F-C8B9-4CD5-BBD0-9EBBC1AD87E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988198C-9C21-477E-B0B8-2947B55232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E4B653EF-DD1D-48A5-A8FF-38DB266EA30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4B166EFE-35ED-4D89-A467-04EA417A468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3701222-4641-4671-9068-46A709D67C7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3C994913-C0D3-4875-A3BC-12EB59779BA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3FC0E6B7-7DC4-4C37-893F-C53864DACC4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88724461-DD46-405F-B49F-6C1AA86D074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5572058-1E3C-49FF-92EC-294EEE38E9F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4404A49-3820-4DB0-A89A-32D1882C763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F6DE4790-87C8-40B3-9C4D-80B32E0FE29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C18C20E4-6220-46CB-82CE-E5810BE261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4207A1E0-474D-40C9-BADA-F0D85CDD7F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2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4ABEE5B7-B065-44C2-81AA-DD7A60385D3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6F53071C-7E2D-4D8E-8221-49E3B4F75D9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4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A64BA668-97FC-4701-AC7F-4D98F2852A3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1D5CEB6-6E5B-40BE-91B6-F018D19DA5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6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DD75A14C-ADFD-4421-B5D4-A5A3DEF62FB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7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AD95E94-8C15-4F06-8FFE-011164B9D0B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8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BE342DA3-4299-401F-9C07-9BF71731E46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9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326E3BAD-A9A4-4F17-BA64-EFA6DF0AC1C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0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08658A88-460C-4EBC-84F8-3E9FD877942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140605</xdr:colOff>
      <xdr:row>36</xdr:row>
      <xdr:rowOff>206375</xdr:rowOff>
    </xdr:from>
    <xdr:to>
      <xdr:col>23</xdr:col>
      <xdr:colOff>206374</xdr:colOff>
      <xdr:row>105</xdr:row>
      <xdr:rowOff>714376</xdr:rowOff>
    </xdr:to>
    <xdr:graphicFrame macro="">
      <xdr:nvGraphicFramePr>
        <xdr:cNvPr id="2" name="Graphique 1">
          <a:extLst>
            <a:ext uri="{FF2B5EF4-FFF2-40B4-BE49-F238E27FC236}">
              <a16:creationId xmlns:a16="http://schemas.microsoft.com/office/drawing/2014/main" id="{3E8CCB3E-53EA-4ED9-93E6-DA01DEA663B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3" Type="http://schemas.openxmlformats.org/officeDocument/2006/relationships/vmlDrawing" Target="../drawings/vmlDrawing1.v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7" Type="http://schemas.openxmlformats.org/officeDocument/2006/relationships/ctrlProp" Target="../ctrlProps/ctrlProp4.x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7.xml"/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8.xml"/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9.xml"/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0.xml"/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1.xml"/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2.xml"/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3.xml"/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4.xml"/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5.xml"/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6.xml"/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7.xml"/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8.xml"/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9.xml"/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0.xml"/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1.xml"/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"/>
  <dimension ref="A1:CV28"/>
  <sheetViews>
    <sheetView zoomScaleNormal="100" workbookViewId="0">
      <pane xSplit="1" ySplit="2" topLeftCell="B3" activePane="bottomRight" state="frozenSplit"/>
      <selection activeCell="D8" sqref="D8"/>
      <selection pane="topRight" activeCell="D8" sqref="D8"/>
      <selection pane="bottomLeft" activeCell="D8" sqref="D8"/>
      <selection pane="bottomRight" activeCell="CP1" sqref="B1:CP1"/>
    </sheetView>
  </sheetViews>
  <sheetFormatPr baseColWidth="10" defaultColWidth="31.5703125" defaultRowHeight="25.7" customHeight="1"/>
  <cols>
    <col min="1" max="1" width="7.140625" style="88" customWidth="1"/>
    <col min="2" max="20" width="31.5703125" style="88"/>
    <col min="21" max="21" width="33.85546875" style="88" customWidth="1"/>
    <col min="22" max="16384" width="31.5703125" style="88"/>
  </cols>
  <sheetData>
    <row r="1" spans="1:100" s="84" customFormat="1" ht="49.35" customHeight="1">
      <c r="B1" s="81" t="s">
        <v>794</v>
      </c>
      <c r="C1" s="81" t="s">
        <v>371</v>
      </c>
      <c r="D1" s="81" t="s">
        <v>468</v>
      </c>
      <c r="E1" s="81" t="s">
        <v>162</v>
      </c>
      <c r="F1" s="81" t="s">
        <v>205</v>
      </c>
      <c r="G1" s="81" t="s">
        <v>131</v>
      </c>
      <c r="H1" s="81" t="s">
        <v>548</v>
      </c>
      <c r="I1" s="185" t="s">
        <v>393</v>
      </c>
      <c r="J1" s="81" t="s">
        <v>156</v>
      </c>
      <c r="K1" s="185" t="s">
        <v>163</v>
      </c>
      <c r="L1" s="185" t="s">
        <v>155</v>
      </c>
      <c r="M1" s="81" t="s">
        <v>651</v>
      </c>
      <c r="N1" s="81" t="s">
        <v>598</v>
      </c>
      <c r="O1" s="81" t="s">
        <v>599</v>
      </c>
      <c r="P1" s="81" t="s">
        <v>224</v>
      </c>
      <c r="Q1" s="81" t="s">
        <v>652</v>
      </c>
      <c r="R1" s="81" t="s">
        <v>467</v>
      </c>
      <c r="S1" s="81" t="s">
        <v>653</v>
      </c>
      <c r="T1" s="81" t="s">
        <v>225</v>
      </c>
      <c r="U1" s="81" t="s">
        <v>378</v>
      </c>
      <c r="V1" s="185" t="s">
        <v>404</v>
      </c>
      <c r="W1" s="81" t="s">
        <v>312</v>
      </c>
      <c r="X1" s="81" t="s">
        <v>406</v>
      </c>
      <c r="Y1" s="81" t="s">
        <v>405</v>
      </c>
      <c r="Z1" s="81" t="s">
        <v>423</v>
      </c>
      <c r="AA1" s="81" t="s">
        <v>654</v>
      </c>
      <c r="AB1" s="81" t="s">
        <v>329</v>
      </c>
      <c r="AC1" s="81" t="s">
        <v>223</v>
      </c>
      <c r="AD1" s="81" t="s">
        <v>424</v>
      </c>
      <c r="AE1" s="81" t="s">
        <v>655</v>
      </c>
      <c r="AF1" s="81" t="s">
        <v>349</v>
      </c>
      <c r="AG1" s="81" t="s">
        <v>657</v>
      </c>
      <c r="AH1" s="81" t="s">
        <v>656</v>
      </c>
      <c r="AI1" s="81" t="s">
        <v>600</v>
      </c>
      <c r="AJ1" s="81" t="s">
        <v>330</v>
      </c>
      <c r="AK1" s="81" t="s">
        <v>331</v>
      </c>
      <c r="AL1" s="81" t="s">
        <v>332</v>
      </c>
      <c r="AM1" s="81" t="s">
        <v>658</v>
      </c>
      <c r="AN1" s="81" t="s">
        <v>659</v>
      </c>
      <c r="AO1" s="81" t="s">
        <v>258</v>
      </c>
      <c r="AP1" s="81" t="s">
        <v>160</v>
      </c>
      <c r="AQ1" s="185" t="s">
        <v>268</v>
      </c>
      <c r="AR1" s="185" t="s">
        <v>510</v>
      </c>
      <c r="AS1" s="81" t="s">
        <v>603</v>
      </c>
      <c r="AT1" s="81" t="s">
        <v>602</v>
      </c>
      <c r="AU1" s="81" t="s">
        <v>660</v>
      </c>
      <c r="AV1" s="81" t="s">
        <v>321</v>
      </c>
      <c r="AW1" s="81" t="s">
        <v>322</v>
      </c>
      <c r="AX1" s="81" t="s">
        <v>323</v>
      </c>
      <c r="AY1" s="81" t="s">
        <v>392</v>
      </c>
      <c r="AZ1" s="81" t="s">
        <v>661</v>
      </c>
      <c r="BA1" s="185" t="s">
        <v>93</v>
      </c>
      <c r="BB1" s="81" t="s">
        <v>93</v>
      </c>
      <c r="BC1" s="81" t="s">
        <v>333</v>
      </c>
      <c r="BD1" s="81" t="s">
        <v>262</v>
      </c>
      <c r="BE1" s="81" t="s">
        <v>266</v>
      </c>
      <c r="BF1" s="81" t="s">
        <v>267</v>
      </c>
      <c r="BG1" s="81" t="s">
        <v>578</v>
      </c>
      <c r="BH1" s="81" t="s">
        <v>662</v>
      </c>
      <c r="BI1" s="144" t="s">
        <v>274</v>
      </c>
      <c r="BJ1" s="81" t="s">
        <v>159</v>
      </c>
      <c r="BK1" s="81" t="s">
        <v>668</v>
      </c>
      <c r="BL1" s="81" t="s">
        <v>357</v>
      </c>
      <c r="BM1" s="81" t="s">
        <v>356</v>
      </c>
      <c r="BN1" s="81" t="s">
        <v>663</v>
      </c>
      <c r="BO1" s="81" t="s">
        <v>664</v>
      </c>
      <c r="BP1" s="81" t="s">
        <v>665</v>
      </c>
      <c r="BQ1" s="81" t="s">
        <v>666</v>
      </c>
      <c r="BR1" s="81" t="s">
        <v>667</v>
      </c>
      <c r="BS1" s="81" t="s">
        <v>425</v>
      </c>
      <c r="BT1" s="81" t="s">
        <v>318</v>
      </c>
      <c r="BU1" s="81" t="s">
        <v>319</v>
      </c>
      <c r="BV1" s="81" t="s">
        <v>320</v>
      </c>
      <c r="BW1" s="81" t="s">
        <v>601</v>
      </c>
      <c r="BX1" s="81" t="s">
        <v>206</v>
      </c>
      <c r="BY1" s="81" t="s">
        <v>669</v>
      </c>
      <c r="BZ1" s="81" t="s">
        <v>94</v>
      </c>
      <c r="CA1" s="81" t="s">
        <v>458</v>
      </c>
      <c r="CB1" s="81" t="s">
        <v>415</v>
      </c>
      <c r="CC1" s="81" t="s">
        <v>670</v>
      </c>
      <c r="CD1" s="81" t="s">
        <v>158</v>
      </c>
      <c r="CE1" s="81" t="s">
        <v>671</v>
      </c>
      <c r="CF1" s="81" t="s">
        <v>317</v>
      </c>
      <c r="CG1" s="185" t="s">
        <v>519</v>
      </c>
      <c r="CH1" s="185" t="s">
        <v>520</v>
      </c>
      <c r="CI1" s="81" t="s">
        <v>161</v>
      </c>
      <c r="CJ1" s="81" t="s">
        <v>672</v>
      </c>
      <c r="CK1" s="81" t="s">
        <v>673</v>
      </c>
      <c r="CL1" s="81" t="s">
        <v>238</v>
      </c>
      <c r="CM1" s="81" t="s">
        <v>157</v>
      </c>
      <c r="CN1" s="81" t="s">
        <v>426</v>
      </c>
      <c r="CO1" s="81" t="s">
        <v>427</v>
      </c>
      <c r="CP1" s="81" t="s">
        <v>132</v>
      </c>
      <c r="CQ1" s="81"/>
      <c r="CR1" s="81"/>
      <c r="CS1" s="81"/>
      <c r="CT1" s="81"/>
      <c r="CU1" s="81"/>
      <c r="CV1" s="81"/>
    </row>
    <row r="2" spans="1:100" s="85" customFormat="1" ht="13.35" customHeight="1" thickBot="1">
      <c r="A2" s="100"/>
      <c r="B2" s="101" t="str">
        <f>"BTS"&amp;(COLUMN(B1)+99)</f>
        <v>BTS101</v>
      </c>
      <c r="C2" s="101" t="str">
        <f>"BTS"&amp;(COLUMN(C1)+99)</f>
        <v>BTS102</v>
      </c>
      <c r="D2" s="101" t="str">
        <f t="shared" ref="D2:BO2" si="0">"BTS"&amp;(COLUMN(D1)+99)</f>
        <v>BTS103</v>
      </c>
      <c r="E2" s="101" t="str">
        <f t="shared" si="0"/>
        <v>BTS104</v>
      </c>
      <c r="F2" s="101" t="str">
        <f t="shared" si="0"/>
        <v>BTS105</v>
      </c>
      <c r="G2" s="101" t="str">
        <f t="shared" si="0"/>
        <v>BTS106</v>
      </c>
      <c r="H2" s="101" t="str">
        <f t="shared" si="0"/>
        <v>BTS107</v>
      </c>
      <c r="I2" s="101" t="str">
        <f t="shared" si="0"/>
        <v>BTS108</v>
      </c>
      <c r="J2" s="101" t="str">
        <f t="shared" si="0"/>
        <v>BTS109</v>
      </c>
      <c r="K2" s="101" t="str">
        <f t="shared" si="0"/>
        <v>BTS110</v>
      </c>
      <c r="L2" s="101" t="str">
        <f t="shared" si="0"/>
        <v>BTS111</v>
      </c>
      <c r="M2" s="101" t="str">
        <f t="shared" si="0"/>
        <v>BTS112</v>
      </c>
      <c r="N2" s="101" t="str">
        <f t="shared" si="0"/>
        <v>BTS113</v>
      </c>
      <c r="O2" s="101" t="str">
        <f t="shared" si="0"/>
        <v>BTS114</v>
      </c>
      <c r="P2" s="101" t="str">
        <f t="shared" si="0"/>
        <v>BTS115</v>
      </c>
      <c r="Q2" s="101" t="str">
        <f t="shared" si="0"/>
        <v>BTS116</v>
      </c>
      <c r="R2" s="101" t="str">
        <f t="shared" si="0"/>
        <v>BTS117</v>
      </c>
      <c r="S2" s="101" t="str">
        <f t="shared" si="0"/>
        <v>BTS118</v>
      </c>
      <c r="T2" s="101" t="str">
        <f t="shared" si="0"/>
        <v>BTS119</v>
      </c>
      <c r="U2" s="101" t="str">
        <f t="shared" si="0"/>
        <v>BTS120</v>
      </c>
      <c r="V2" s="101" t="str">
        <f t="shared" si="0"/>
        <v>BTS121</v>
      </c>
      <c r="W2" s="101" t="str">
        <f t="shared" si="0"/>
        <v>BTS122</v>
      </c>
      <c r="X2" s="101" t="str">
        <f t="shared" si="0"/>
        <v>BTS123</v>
      </c>
      <c r="Y2" s="101" t="str">
        <f t="shared" si="0"/>
        <v>BTS124</v>
      </c>
      <c r="Z2" s="101" t="str">
        <f t="shared" si="0"/>
        <v>BTS125</v>
      </c>
      <c r="AA2" s="101" t="str">
        <f t="shared" si="0"/>
        <v>BTS126</v>
      </c>
      <c r="AB2" s="101" t="str">
        <f t="shared" si="0"/>
        <v>BTS127</v>
      </c>
      <c r="AC2" s="101" t="str">
        <f t="shared" si="0"/>
        <v>BTS128</v>
      </c>
      <c r="AD2" s="101" t="str">
        <f t="shared" si="0"/>
        <v>BTS129</v>
      </c>
      <c r="AE2" s="101" t="str">
        <f t="shared" si="0"/>
        <v>BTS130</v>
      </c>
      <c r="AF2" s="101" t="str">
        <f t="shared" si="0"/>
        <v>BTS131</v>
      </c>
      <c r="AG2" s="101" t="str">
        <f t="shared" si="0"/>
        <v>BTS132</v>
      </c>
      <c r="AH2" s="101" t="str">
        <f t="shared" si="0"/>
        <v>BTS133</v>
      </c>
      <c r="AI2" s="101" t="str">
        <f t="shared" si="0"/>
        <v>BTS134</v>
      </c>
      <c r="AJ2" s="101" t="str">
        <f t="shared" si="0"/>
        <v>BTS135</v>
      </c>
      <c r="AK2" s="101" t="str">
        <f t="shared" si="0"/>
        <v>BTS136</v>
      </c>
      <c r="AL2" s="101" t="str">
        <f t="shared" si="0"/>
        <v>BTS137</v>
      </c>
      <c r="AM2" s="101" t="str">
        <f t="shared" si="0"/>
        <v>BTS138</v>
      </c>
      <c r="AN2" s="101" t="str">
        <f t="shared" si="0"/>
        <v>BTS139</v>
      </c>
      <c r="AO2" s="101" t="str">
        <f t="shared" si="0"/>
        <v>BTS140</v>
      </c>
      <c r="AP2" s="101" t="str">
        <f t="shared" si="0"/>
        <v>BTS141</v>
      </c>
      <c r="AQ2" s="101" t="str">
        <f t="shared" si="0"/>
        <v>BTS142</v>
      </c>
      <c r="AR2" s="101" t="str">
        <f t="shared" si="0"/>
        <v>BTS143</v>
      </c>
      <c r="AS2" s="101" t="str">
        <f t="shared" si="0"/>
        <v>BTS144</v>
      </c>
      <c r="AT2" s="101" t="str">
        <f t="shared" si="0"/>
        <v>BTS145</v>
      </c>
      <c r="AU2" s="101" t="str">
        <f t="shared" si="0"/>
        <v>BTS146</v>
      </c>
      <c r="AV2" s="101" t="str">
        <f t="shared" si="0"/>
        <v>BTS147</v>
      </c>
      <c r="AW2" s="101" t="str">
        <f t="shared" si="0"/>
        <v>BTS148</v>
      </c>
      <c r="AX2" s="101" t="str">
        <f t="shared" si="0"/>
        <v>BTS149</v>
      </c>
      <c r="AY2" s="101" t="str">
        <f t="shared" si="0"/>
        <v>BTS150</v>
      </c>
      <c r="AZ2" s="101" t="str">
        <f t="shared" si="0"/>
        <v>BTS151</v>
      </c>
      <c r="BA2" s="101" t="str">
        <f t="shared" si="0"/>
        <v>BTS152</v>
      </c>
      <c r="BB2" s="101" t="str">
        <f t="shared" si="0"/>
        <v>BTS153</v>
      </c>
      <c r="BC2" s="101" t="str">
        <f t="shared" si="0"/>
        <v>BTS154</v>
      </c>
      <c r="BD2" s="101" t="str">
        <f t="shared" si="0"/>
        <v>BTS155</v>
      </c>
      <c r="BE2" s="101" t="str">
        <f t="shared" si="0"/>
        <v>BTS156</v>
      </c>
      <c r="BF2" s="101" t="str">
        <f t="shared" si="0"/>
        <v>BTS157</v>
      </c>
      <c r="BG2" s="101" t="str">
        <f t="shared" si="0"/>
        <v>BTS158</v>
      </c>
      <c r="BH2" s="101" t="str">
        <f t="shared" si="0"/>
        <v>BTS159</v>
      </c>
      <c r="BI2" s="101" t="str">
        <f t="shared" si="0"/>
        <v>BTS160</v>
      </c>
      <c r="BJ2" s="101" t="str">
        <f t="shared" si="0"/>
        <v>BTS161</v>
      </c>
      <c r="BK2" s="101" t="str">
        <f t="shared" si="0"/>
        <v>BTS162</v>
      </c>
      <c r="BL2" s="101" t="str">
        <f t="shared" si="0"/>
        <v>BTS163</v>
      </c>
      <c r="BM2" s="101" t="str">
        <f t="shared" si="0"/>
        <v>BTS164</v>
      </c>
      <c r="BN2" s="101" t="str">
        <f t="shared" si="0"/>
        <v>BTS165</v>
      </c>
      <c r="BO2" s="101" t="str">
        <f t="shared" si="0"/>
        <v>BTS166</v>
      </c>
      <c r="BP2" s="101" t="str">
        <f t="shared" ref="BP2:CV2" si="1">"BTS"&amp;(COLUMN(BP1)+99)</f>
        <v>BTS167</v>
      </c>
      <c r="BQ2" s="101" t="str">
        <f t="shared" si="1"/>
        <v>BTS168</v>
      </c>
      <c r="BR2" s="101" t="str">
        <f t="shared" si="1"/>
        <v>BTS169</v>
      </c>
      <c r="BS2" s="101" t="str">
        <f t="shared" si="1"/>
        <v>BTS170</v>
      </c>
      <c r="BT2" s="101" t="str">
        <f t="shared" si="1"/>
        <v>BTS171</v>
      </c>
      <c r="BU2" s="101" t="str">
        <f t="shared" si="1"/>
        <v>BTS172</v>
      </c>
      <c r="BV2" s="101" t="str">
        <f t="shared" si="1"/>
        <v>BTS173</v>
      </c>
      <c r="BW2" s="101" t="str">
        <f t="shared" si="1"/>
        <v>BTS174</v>
      </c>
      <c r="BX2" s="101" t="str">
        <f t="shared" si="1"/>
        <v>BTS175</v>
      </c>
      <c r="BY2" s="101" t="str">
        <f t="shared" si="1"/>
        <v>BTS176</v>
      </c>
      <c r="BZ2" s="101" t="str">
        <f t="shared" si="1"/>
        <v>BTS177</v>
      </c>
      <c r="CA2" s="101" t="str">
        <f t="shared" si="1"/>
        <v>BTS178</v>
      </c>
      <c r="CB2" s="101" t="str">
        <f t="shared" si="1"/>
        <v>BTS179</v>
      </c>
      <c r="CC2" s="101" t="str">
        <f t="shared" si="1"/>
        <v>BTS180</v>
      </c>
      <c r="CD2" s="101" t="str">
        <f t="shared" si="1"/>
        <v>BTS181</v>
      </c>
      <c r="CE2" s="101" t="str">
        <f t="shared" si="1"/>
        <v>BTS182</v>
      </c>
      <c r="CF2" s="101" t="str">
        <f t="shared" si="1"/>
        <v>BTS183</v>
      </c>
      <c r="CG2" s="101" t="str">
        <f t="shared" si="1"/>
        <v>BTS184</v>
      </c>
      <c r="CH2" s="101" t="str">
        <f t="shared" si="1"/>
        <v>BTS185</v>
      </c>
      <c r="CI2" s="101" t="str">
        <f t="shared" si="1"/>
        <v>BTS186</v>
      </c>
      <c r="CJ2" s="101" t="str">
        <f t="shared" si="1"/>
        <v>BTS187</v>
      </c>
      <c r="CK2" s="101" t="str">
        <f t="shared" si="1"/>
        <v>BTS188</v>
      </c>
      <c r="CL2" s="101" t="str">
        <f t="shared" si="1"/>
        <v>BTS189</v>
      </c>
      <c r="CM2" s="101" t="str">
        <f t="shared" si="1"/>
        <v>BTS190</v>
      </c>
      <c r="CN2" s="101" t="str">
        <f t="shared" si="1"/>
        <v>BTS191</v>
      </c>
      <c r="CO2" s="101" t="str">
        <f t="shared" si="1"/>
        <v>BTS192</v>
      </c>
      <c r="CP2" s="101" t="str">
        <f t="shared" si="1"/>
        <v>BTS193</v>
      </c>
      <c r="CQ2" s="101" t="str">
        <f t="shared" si="1"/>
        <v>BTS194</v>
      </c>
      <c r="CR2" s="101" t="str">
        <f t="shared" si="1"/>
        <v>BTS195</v>
      </c>
      <c r="CS2" s="101" t="str">
        <f t="shared" si="1"/>
        <v>BTS196</v>
      </c>
      <c r="CT2" s="101" t="str">
        <f t="shared" si="1"/>
        <v>BTS197</v>
      </c>
      <c r="CU2" s="101" t="str">
        <f t="shared" si="1"/>
        <v>BTS198</v>
      </c>
      <c r="CV2" s="101" t="str">
        <f t="shared" si="1"/>
        <v>BTS199</v>
      </c>
    </row>
    <row r="3" spans="1:100" ht="26.1" customHeight="1" thickTop="1" thickBot="1">
      <c r="A3" s="97" t="s">
        <v>30</v>
      </c>
      <c r="B3" s="98" t="s">
        <v>674</v>
      </c>
      <c r="C3" s="98" t="s">
        <v>106</v>
      </c>
      <c r="D3" s="98" t="s">
        <v>592</v>
      </c>
      <c r="E3" s="166" t="s">
        <v>106</v>
      </c>
      <c r="F3" s="98" t="s">
        <v>106</v>
      </c>
      <c r="G3" s="98" t="s">
        <v>133</v>
      </c>
      <c r="H3" s="98" t="s">
        <v>549</v>
      </c>
      <c r="I3" s="96" t="s">
        <v>133</v>
      </c>
      <c r="J3" s="98" t="s">
        <v>239</v>
      </c>
      <c r="K3" s="98" t="s">
        <v>481</v>
      </c>
      <c r="L3" s="98" t="s">
        <v>490</v>
      </c>
      <c r="M3" s="98" t="s">
        <v>674</v>
      </c>
      <c r="N3" s="98" t="s">
        <v>133</v>
      </c>
      <c r="O3" s="98" t="s">
        <v>133</v>
      </c>
      <c r="P3" s="98" t="s">
        <v>133</v>
      </c>
      <c r="Q3" s="98" t="s">
        <v>674</v>
      </c>
      <c r="R3" s="98" t="s">
        <v>133</v>
      </c>
      <c r="S3" s="98" t="s">
        <v>674</v>
      </c>
      <c r="T3" s="145" t="s">
        <v>133</v>
      </c>
      <c r="U3" s="96" t="s">
        <v>106</v>
      </c>
      <c r="V3" s="96" t="s">
        <v>133</v>
      </c>
      <c r="W3" s="96" t="s">
        <v>239</v>
      </c>
      <c r="X3" s="98" t="s">
        <v>133</v>
      </c>
      <c r="Y3" s="98" t="s">
        <v>133</v>
      </c>
      <c r="Z3" s="98" t="s">
        <v>428</v>
      </c>
      <c r="AA3" s="98" t="s">
        <v>133</v>
      </c>
      <c r="AB3" s="98" t="s">
        <v>106</v>
      </c>
      <c r="AC3" s="98" t="s">
        <v>133</v>
      </c>
      <c r="AD3" s="98" t="s">
        <v>429</v>
      </c>
      <c r="AE3" s="98" t="s">
        <v>133</v>
      </c>
      <c r="AF3" s="98" t="s">
        <v>133</v>
      </c>
      <c r="AG3" s="96" t="s">
        <v>133</v>
      </c>
      <c r="AH3" s="96" t="s">
        <v>133</v>
      </c>
      <c r="AI3" s="96" t="s">
        <v>133</v>
      </c>
      <c r="AJ3" s="79" t="s">
        <v>106</v>
      </c>
      <c r="AK3" s="79" t="s">
        <v>106</v>
      </c>
      <c r="AL3" s="176" t="s">
        <v>106</v>
      </c>
      <c r="AM3" s="98" t="s">
        <v>133</v>
      </c>
      <c r="AN3" s="98" t="s">
        <v>133</v>
      </c>
      <c r="AO3" s="98" t="s">
        <v>239</v>
      </c>
      <c r="AP3" s="98" t="s">
        <v>239</v>
      </c>
      <c r="AQ3" s="98" t="s">
        <v>490</v>
      </c>
      <c r="AR3" s="98" t="s">
        <v>490</v>
      </c>
      <c r="AS3" s="98" t="s">
        <v>605</v>
      </c>
      <c r="AT3" s="98" t="s">
        <v>605</v>
      </c>
      <c r="AU3" s="98" t="s">
        <v>133</v>
      </c>
      <c r="AV3" s="98" t="s">
        <v>385</v>
      </c>
      <c r="AW3" s="98" t="s">
        <v>385</v>
      </c>
      <c r="AX3" s="98" t="s">
        <v>385</v>
      </c>
      <c r="AY3" s="98" t="s">
        <v>385</v>
      </c>
      <c r="AZ3" s="98" t="s">
        <v>133</v>
      </c>
      <c r="BA3" s="99" t="s">
        <v>490</v>
      </c>
      <c r="BB3" s="98" t="s">
        <v>133</v>
      </c>
      <c r="BC3" s="98" t="s">
        <v>133</v>
      </c>
      <c r="BD3" s="145" t="s">
        <v>263</v>
      </c>
      <c r="BE3" s="145" t="s">
        <v>263</v>
      </c>
      <c r="BF3" s="145" t="s">
        <v>263</v>
      </c>
      <c r="BG3" s="98" t="s">
        <v>133</v>
      </c>
      <c r="BH3" s="98" t="s">
        <v>133</v>
      </c>
      <c r="BI3" s="145" t="s">
        <v>239</v>
      </c>
      <c r="BJ3" s="98" t="s">
        <v>106</v>
      </c>
      <c r="BK3" s="98" t="s">
        <v>133</v>
      </c>
      <c r="BL3" s="98" t="s">
        <v>133</v>
      </c>
      <c r="BM3" s="98" t="s">
        <v>133</v>
      </c>
      <c r="BN3" s="98" t="s">
        <v>675</v>
      </c>
      <c r="BO3" s="98" t="s">
        <v>675</v>
      </c>
      <c r="BP3" s="98" t="s">
        <v>675</v>
      </c>
      <c r="BQ3" s="98" t="s">
        <v>675</v>
      </c>
      <c r="BR3" s="98" t="s">
        <v>675</v>
      </c>
      <c r="BS3" s="98" t="s">
        <v>429</v>
      </c>
      <c r="BT3" s="98" t="s">
        <v>294</v>
      </c>
      <c r="BU3" s="98" t="s">
        <v>294</v>
      </c>
      <c r="BV3" s="98" t="s">
        <v>294</v>
      </c>
      <c r="BW3" s="98" t="s">
        <v>604</v>
      </c>
      <c r="BX3" s="98" t="s">
        <v>133</v>
      </c>
      <c r="BY3" s="98" t="s">
        <v>133</v>
      </c>
      <c r="BZ3" s="99" t="s">
        <v>106</v>
      </c>
      <c r="CA3" s="98" t="s">
        <v>133</v>
      </c>
      <c r="CB3" s="98" t="s">
        <v>416</v>
      </c>
      <c r="CC3" s="98" t="s">
        <v>133</v>
      </c>
      <c r="CD3" s="98" t="s">
        <v>106</v>
      </c>
      <c r="CE3" s="98" t="s">
        <v>676</v>
      </c>
      <c r="CF3" s="98" t="s">
        <v>133</v>
      </c>
      <c r="CG3" s="98" t="s">
        <v>521</v>
      </c>
      <c r="CH3" s="98" t="s">
        <v>521</v>
      </c>
      <c r="CI3" s="98" t="s">
        <v>239</v>
      </c>
      <c r="CJ3" s="98" t="s">
        <v>133</v>
      </c>
      <c r="CK3" s="98" t="s">
        <v>133</v>
      </c>
      <c r="CL3" s="98" t="s">
        <v>133</v>
      </c>
      <c r="CM3" s="98" t="s">
        <v>106</v>
      </c>
      <c r="CN3" s="98" t="s">
        <v>133</v>
      </c>
      <c r="CO3" s="98" t="s">
        <v>133</v>
      </c>
      <c r="CP3" s="98" t="s">
        <v>133</v>
      </c>
      <c r="CQ3" s="98"/>
      <c r="CR3" s="98"/>
      <c r="CS3" s="98"/>
      <c r="CT3" s="98"/>
      <c r="CU3" s="98"/>
      <c r="CV3" s="98"/>
    </row>
    <row r="4" spans="1:100" ht="26.1" customHeight="1" thickBot="1">
      <c r="A4" s="86" t="s">
        <v>32</v>
      </c>
      <c r="B4" s="96" t="s">
        <v>677</v>
      </c>
      <c r="C4" s="96" t="s">
        <v>85</v>
      </c>
      <c r="D4" s="96" t="s">
        <v>343</v>
      </c>
      <c r="E4" s="167" t="s">
        <v>164</v>
      </c>
      <c r="F4" s="96" t="s">
        <v>164</v>
      </c>
      <c r="G4" s="98" t="s">
        <v>134</v>
      </c>
      <c r="H4" s="96" t="s">
        <v>550</v>
      </c>
      <c r="I4" s="96" t="s">
        <v>474</v>
      </c>
      <c r="J4" s="96" t="s">
        <v>401</v>
      </c>
      <c r="K4" s="96" t="s">
        <v>482</v>
      </c>
      <c r="L4" s="96" t="s">
        <v>491</v>
      </c>
      <c r="M4" s="96" t="s">
        <v>407</v>
      </c>
      <c r="N4" s="96" t="s">
        <v>407</v>
      </c>
      <c r="O4" s="98" t="s">
        <v>407</v>
      </c>
      <c r="P4" s="96" t="s">
        <v>226</v>
      </c>
      <c r="Q4" s="96" t="s">
        <v>678</v>
      </c>
      <c r="R4" s="96" t="s">
        <v>448</v>
      </c>
      <c r="S4" s="96" t="s">
        <v>678</v>
      </c>
      <c r="T4" s="143" t="s">
        <v>227</v>
      </c>
      <c r="U4" s="96" t="s">
        <v>85</v>
      </c>
      <c r="V4" s="96" t="s">
        <v>444</v>
      </c>
      <c r="W4" s="96" t="s">
        <v>68</v>
      </c>
      <c r="X4" s="96" t="s">
        <v>407</v>
      </c>
      <c r="Y4" s="96" t="s">
        <v>407</v>
      </c>
      <c r="Z4" s="96" t="s">
        <v>430</v>
      </c>
      <c r="AA4" s="96" t="s">
        <v>430</v>
      </c>
      <c r="AB4" s="96" t="s">
        <v>85</v>
      </c>
      <c r="AC4" s="98" t="s">
        <v>134</v>
      </c>
      <c r="AD4" s="96" t="s">
        <v>431</v>
      </c>
      <c r="AE4" s="96" t="s">
        <v>226</v>
      </c>
      <c r="AF4" s="96" t="s">
        <v>343</v>
      </c>
      <c r="AG4" s="96" t="s">
        <v>679</v>
      </c>
      <c r="AH4" s="96" t="s">
        <v>679</v>
      </c>
      <c r="AI4" s="96" t="s">
        <v>134</v>
      </c>
      <c r="AJ4" s="79" t="s">
        <v>85</v>
      </c>
      <c r="AK4" s="79" t="s">
        <v>85</v>
      </c>
      <c r="AL4" s="176" t="s">
        <v>85</v>
      </c>
      <c r="AM4" s="98" t="s">
        <v>680</v>
      </c>
      <c r="AN4" s="98" t="s">
        <v>680</v>
      </c>
      <c r="AO4" s="98" t="s">
        <v>68</v>
      </c>
      <c r="AP4" s="96" t="s">
        <v>242</v>
      </c>
      <c r="AQ4" s="96" t="s">
        <v>501</v>
      </c>
      <c r="AR4" s="96" t="s">
        <v>512</v>
      </c>
      <c r="AS4" s="98" t="s">
        <v>358</v>
      </c>
      <c r="AT4" s="98" t="s">
        <v>358</v>
      </c>
      <c r="AU4" s="96" t="s">
        <v>681</v>
      </c>
      <c r="AV4" s="96" t="s">
        <v>386</v>
      </c>
      <c r="AW4" s="96" t="s">
        <v>386</v>
      </c>
      <c r="AX4" s="98" t="s">
        <v>386</v>
      </c>
      <c r="AY4" s="96" t="s">
        <v>386</v>
      </c>
      <c r="AZ4" s="96" t="s">
        <v>681</v>
      </c>
      <c r="BA4" s="95" t="s">
        <v>531</v>
      </c>
      <c r="BB4" s="96" t="s">
        <v>682</v>
      </c>
      <c r="BC4" s="96" t="s">
        <v>134</v>
      </c>
      <c r="BD4" s="143" t="s">
        <v>280</v>
      </c>
      <c r="BE4" s="143" t="s">
        <v>280</v>
      </c>
      <c r="BF4" s="143" t="s">
        <v>280</v>
      </c>
      <c r="BG4" s="96" t="s">
        <v>579</v>
      </c>
      <c r="BH4" s="96" t="s">
        <v>683</v>
      </c>
      <c r="BI4" s="143" t="s">
        <v>68</v>
      </c>
      <c r="BJ4" s="96" t="s">
        <v>166</v>
      </c>
      <c r="BK4" s="96" t="s">
        <v>684</v>
      </c>
      <c r="BL4" s="96" t="s">
        <v>358</v>
      </c>
      <c r="BM4" s="96" t="s">
        <v>358</v>
      </c>
      <c r="BN4" s="96" t="s">
        <v>134</v>
      </c>
      <c r="BO4" s="96" t="s">
        <v>134</v>
      </c>
      <c r="BP4" s="96" t="s">
        <v>134</v>
      </c>
      <c r="BQ4" s="96" t="s">
        <v>134</v>
      </c>
      <c r="BR4" s="96" t="s">
        <v>134</v>
      </c>
      <c r="BS4" s="96" t="s">
        <v>432</v>
      </c>
      <c r="BT4" s="96" t="s">
        <v>167</v>
      </c>
      <c r="BU4" s="96" t="s">
        <v>167</v>
      </c>
      <c r="BV4" s="96" t="s">
        <v>167</v>
      </c>
      <c r="BW4" s="96" t="s">
        <v>606</v>
      </c>
      <c r="BX4" s="96" t="s">
        <v>134</v>
      </c>
      <c r="BY4" s="96" t="s">
        <v>679</v>
      </c>
      <c r="BZ4" s="95" t="s">
        <v>199</v>
      </c>
      <c r="CA4" s="96" t="s">
        <v>448</v>
      </c>
      <c r="CB4" s="96" t="s">
        <v>417</v>
      </c>
      <c r="CC4" s="96" t="s">
        <v>358</v>
      </c>
      <c r="CD4" s="96" t="s">
        <v>164</v>
      </c>
      <c r="CE4" s="96" t="s">
        <v>685</v>
      </c>
      <c r="CF4" s="96" t="s">
        <v>343</v>
      </c>
      <c r="CG4" s="96" t="s">
        <v>522</v>
      </c>
      <c r="CH4" s="96" t="s">
        <v>522</v>
      </c>
      <c r="CI4" s="96" t="s">
        <v>250</v>
      </c>
      <c r="CJ4" s="96" t="s">
        <v>430</v>
      </c>
      <c r="CK4" s="96" t="s">
        <v>686</v>
      </c>
      <c r="CL4" s="96" t="s">
        <v>134</v>
      </c>
      <c r="CM4" s="96" t="s">
        <v>165</v>
      </c>
      <c r="CN4" s="96" t="s">
        <v>448</v>
      </c>
      <c r="CO4" s="96" t="s">
        <v>448</v>
      </c>
      <c r="CP4" s="96" t="s">
        <v>134</v>
      </c>
      <c r="CQ4" s="96"/>
      <c r="CR4" s="96"/>
      <c r="CS4" s="96"/>
      <c r="CT4" s="96"/>
      <c r="CU4" s="96"/>
      <c r="CV4" s="96"/>
    </row>
    <row r="5" spans="1:100" ht="26.1" customHeight="1" thickBot="1">
      <c r="A5" s="86" t="s">
        <v>33</v>
      </c>
      <c r="B5" s="96" t="s">
        <v>135</v>
      </c>
      <c r="C5" s="96" t="s">
        <v>372</v>
      </c>
      <c r="D5" s="96" t="s">
        <v>135</v>
      </c>
      <c r="E5" s="167" t="s">
        <v>173</v>
      </c>
      <c r="F5" s="96" t="s">
        <v>174</v>
      </c>
      <c r="G5" s="98" t="s">
        <v>135</v>
      </c>
      <c r="H5" s="96" t="s">
        <v>567</v>
      </c>
      <c r="I5" s="96" t="s">
        <v>475</v>
      </c>
      <c r="J5" s="96" t="s">
        <v>368</v>
      </c>
      <c r="K5" s="96" t="s">
        <v>483</v>
      </c>
      <c r="L5" s="96" t="s">
        <v>492</v>
      </c>
      <c r="M5" s="96" t="s">
        <v>135</v>
      </c>
      <c r="N5" s="96" t="s">
        <v>607</v>
      </c>
      <c r="O5" s="98" t="s">
        <v>135</v>
      </c>
      <c r="P5" s="96" t="s">
        <v>135</v>
      </c>
      <c r="Q5" s="96" t="s">
        <v>135</v>
      </c>
      <c r="R5" s="96" t="s">
        <v>135</v>
      </c>
      <c r="S5" s="96" t="s">
        <v>135</v>
      </c>
      <c r="T5" s="143" t="s">
        <v>135</v>
      </c>
      <c r="U5" s="96" t="s">
        <v>379</v>
      </c>
      <c r="V5" s="96" t="s">
        <v>445</v>
      </c>
      <c r="W5" s="96" t="s">
        <v>240</v>
      </c>
      <c r="X5" s="96" t="s">
        <v>228</v>
      </c>
      <c r="Y5" s="96" t="s">
        <v>228</v>
      </c>
      <c r="Z5" s="96" t="s">
        <v>644</v>
      </c>
      <c r="AA5" s="96" t="s">
        <v>687</v>
      </c>
      <c r="AB5" s="96" t="s">
        <v>372</v>
      </c>
      <c r="AC5" s="98" t="s">
        <v>135</v>
      </c>
      <c r="AD5" s="96" t="s">
        <v>434</v>
      </c>
      <c r="AE5" s="96" t="s">
        <v>135</v>
      </c>
      <c r="AF5" s="96" t="s">
        <v>86</v>
      </c>
      <c r="AG5" s="96" t="s">
        <v>135</v>
      </c>
      <c r="AH5" s="96" t="s">
        <v>135</v>
      </c>
      <c r="AI5" s="96" t="s">
        <v>135</v>
      </c>
      <c r="AJ5" s="79" t="s">
        <v>86</v>
      </c>
      <c r="AK5" s="79" t="s">
        <v>86</v>
      </c>
      <c r="AL5" s="176" t="s">
        <v>86</v>
      </c>
      <c r="AM5" s="98" t="s">
        <v>135</v>
      </c>
      <c r="AN5" s="98" t="s">
        <v>135</v>
      </c>
      <c r="AO5" s="98" t="s">
        <v>240</v>
      </c>
      <c r="AP5" s="96" t="s">
        <v>241</v>
      </c>
      <c r="AQ5" s="96" t="s">
        <v>502</v>
      </c>
      <c r="AR5" s="96" t="s">
        <v>434</v>
      </c>
      <c r="AS5" s="98" t="s">
        <v>135</v>
      </c>
      <c r="AT5" s="96" t="s">
        <v>135</v>
      </c>
      <c r="AU5" s="96" t="s">
        <v>135</v>
      </c>
      <c r="AV5" s="96" t="s">
        <v>351</v>
      </c>
      <c r="AW5" s="96" t="s">
        <v>351</v>
      </c>
      <c r="AX5" s="96" t="s">
        <v>351</v>
      </c>
      <c r="AY5" s="96" t="s">
        <v>351</v>
      </c>
      <c r="AZ5" s="96" t="s">
        <v>135</v>
      </c>
      <c r="BA5" s="95" t="s">
        <v>532</v>
      </c>
      <c r="BB5" s="96" t="s">
        <v>688</v>
      </c>
      <c r="BC5" s="96" t="s">
        <v>135</v>
      </c>
      <c r="BD5" s="143" t="s">
        <v>281</v>
      </c>
      <c r="BE5" s="143" t="s">
        <v>281</v>
      </c>
      <c r="BF5" s="143" t="s">
        <v>281</v>
      </c>
      <c r="BG5" s="96" t="s">
        <v>591</v>
      </c>
      <c r="BH5" s="96" t="s">
        <v>433</v>
      </c>
      <c r="BI5" s="143" t="s">
        <v>240</v>
      </c>
      <c r="BJ5" s="96" t="s">
        <v>170</v>
      </c>
      <c r="BK5" s="96" t="s">
        <v>433</v>
      </c>
      <c r="BL5" s="96" t="s">
        <v>135</v>
      </c>
      <c r="BM5" s="96" t="s">
        <v>135</v>
      </c>
      <c r="BN5" s="96" t="s">
        <v>689</v>
      </c>
      <c r="BO5" s="96" t="s">
        <v>690</v>
      </c>
      <c r="BP5" s="96" t="s">
        <v>690</v>
      </c>
      <c r="BQ5" s="96" t="s">
        <v>690</v>
      </c>
      <c r="BR5" s="96" t="s">
        <v>690</v>
      </c>
      <c r="BS5" s="96" t="s">
        <v>569</v>
      </c>
      <c r="BT5" s="96" t="s">
        <v>171</v>
      </c>
      <c r="BU5" s="96" t="s">
        <v>171</v>
      </c>
      <c r="BV5" s="96" t="s">
        <v>171</v>
      </c>
      <c r="BW5" s="96" t="s">
        <v>608</v>
      </c>
      <c r="BX5" s="96" t="s">
        <v>135</v>
      </c>
      <c r="BY5" s="96" t="s">
        <v>135</v>
      </c>
      <c r="BZ5" s="95" t="s">
        <v>172</v>
      </c>
      <c r="CA5" s="96" t="s">
        <v>459</v>
      </c>
      <c r="CB5" s="96" t="s">
        <v>134</v>
      </c>
      <c r="CC5" s="96" t="s">
        <v>135</v>
      </c>
      <c r="CD5" s="96" t="s">
        <v>169</v>
      </c>
      <c r="CE5" s="96" t="s">
        <v>691</v>
      </c>
      <c r="CF5" s="96" t="s">
        <v>395</v>
      </c>
      <c r="CG5" s="96" t="s">
        <v>523</v>
      </c>
      <c r="CH5" s="96" t="s">
        <v>523</v>
      </c>
      <c r="CI5" s="96" t="s">
        <v>251</v>
      </c>
      <c r="CJ5" s="96" t="s">
        <v>644</v>
      </c>
      <c r="CK5" s="96" t="s">
        <v>228</v>
      </c>
      <c r="CL5" s="96" t="s">
        <v>334</v>
      </c>
      <c r="CM5" s="96" t="s">
        <v>168</v>
      </c>
      <c r="CN5" s="96" t="s">
        <v>228</v>
      </c>
      <c r="CO5" s="96" t="s">
        <v>228</v>
      </c>
      <c r="CP5" s="96" t="s">
        <v>228</v>
      </c>
      <c r="CQ5" s="96"/>
      <c r="CR5" s="96"/>
      <c r="CS5" s="96"/>
      <c r="CT5" s="96"/>
      <c r="CU5" s="96"/>
      <c r="CV5" s="96"/>
    </row>
    <row r="6" spans="1:100" ht="26.1" customHeight="1" thickBot="1">
      <c r="A6" s="86" t="s">
        <v>34</v>
      </c>
      <c r="B6" s="96" t="s">
        <v>307</v>
      </c>
      <c r="C6" s="96" t="s">
        <v>373</v>
      </c>
      <c r="D6" s="96" t="s">
        <v>593</v>
      </c>
      <c r="E6" s="167" t="s">
        <v>179</v>
      </c>
      <c r="F6" s="96" t="s">
        <v>180</v>
      </c>
      <c r="G6" s="98" t="s">
        <v>136</v>
      </c>
      <c r="H6" s="96" t="s">
        <v>551</v>
      </c>
      <c r="I6" s="96" t="s">
        <v>476</v>
      </c>
      <c r="J6" s="96" t="s">
        <v>252</v>
      </c>
      <c r="K6" s="96" t="s">
        <v>484</v>
      </c>
      <c r="L6" s="96" t="s">
        <v>484</v>
      </c>
      <c r="M6" s="96" t="s">
        <v>207</v>
      </c>
      <c r="N6" s="96" t="s">
        <v>609</v>
      </c>
      <c r="O6" s="98" t="s">
        <v>609</v>
      </c>
      <c r="P6" s="96" t="s">
        <v>229</v>
      </c>
      <c r="Q6" s="96" t="s">
        <v>207</v>
      </c>
      <c r="R6" s="96" t="s">
        <v>136</v>
      </c>
      <c r="S6" s="96" t="s">
        <v>207</v>
      </c>
      <c r="T6" s="143" t="s">
        <v>307</v>
      </c>
      <c r="U6" s="96" t="s">
        <v>380</v>
      </c>
      <c r="V6" s="96" t="s">
        <v>435</v>
      </c>
      <c r="W6" s="96" t="s">
        <v>301</v>
      </c>
      <c r="X6" s="96" t="s">
        <v>408</v>
      </c>
      <c r="Y6" s="96" t="s">
        <v>412</v>
      </c>
      <c r="Z6" s="96" t="s">
        <v>593</v>
      </c>
      <c r="AA6" s="96" t="s">
        <v>692</v>
      </c>
      <c r="AB6" s="96" t="s">
        <v>541</v>
      </c>
      <c r="AC6" s="98" t="s">
        <v>142</v>
      </c>
      <c r="AD6" s="96" t="s">
        <v>639</v>
      </c>
      <c r="AE6" s="96" t="s">
        <v>207</v>
      </c>
      <c r="AF6" s="96" t="s">
        <v>346</v>
      </c>
      <c r="AG6" s="96" t="s">
        <v>207</v>
      </c>
      <c r="AH6" s="96" t="s">
        <v>207</v>
      </c>
      <c r="AI6" s="96" t="s">
        <v>610</v>
      </c>
      <c r="AJ6" s="80" t="s">
        <v>87</v>
      </c>
      <c r="AK6" s="80" t="s">
        <v>87</v>
      </c>
      <c r="AL6" s="136" t="s">
        <v>87</v>
      </c>
      <c r="AM6" s="98" t="s">
        <v>207</v>
      </c>
      <c r="AN6" s="98" t="s">
        <v>207</v>
      </c>
      <c r="AO6" s="98" t="s">
        <v>259</v>
      </c>
      <c r="AP6" s="96" t="s">
        <v>243</v>
      </c>
      <c r="AQ6" s="96" t="s">
        <v>503</v>
      </c>
      <c r="AR6" s="96" t="s">
        <v>513</v>
      </c>
      <c r="AS6" s="98" t="s">
        <v>612</v>
      </c>
      <c r="AT6" s="96" t="s">
        <v>612</v>
      </c>
      <c r="AU6" s="96" t="s">
        <v>207</v>
      </c>
      <c r="AV6" s="96" t="s">
        <v>350</v>
      </c>
      <c r="AW6" s="96" t="s">
        <v>350</v>
      </c>
      <c r="AX6" s="96" t="s">
        <v>350</v>
      </c>
      <c r="AY6" s="96" t="s">
        <v>350</v>
      </c>
      <c r="AZ6" s="96" t="s">
        <v>207</v>
      </c>
      <c r="BA6" s="95" t="s">
        <v>484</v>
      </c>
      <c r="BB6" s="96" t="s">
        <v>693</v>
      </c>
      <c r="BC6" s="96" t="s">
        <v>148</v>
      </c>
      <c r="BD6" s="143" t="s">
        <v>264</v>
      </c>
      <c r="BE6" s="143" t="s">
        <v>271</v>
      </c>
      <c r="BF6" s="143" t="s">
        <v>264</v>
      </c>
      <c r="BG6" s="96" t="s">
        <v>580</v>
      </c>
      <c r="BH6" s="96" t="s">
        <v>694</v>
      </c>
      <c r="BI6" s="143" t="s">
        <v>275</v>
      </c>
      <c r="BJ6" s="96" t="s">
        <v>177</v>
      </c>
      <c r="BK6" s="96" t="s">
        <v>696</v>
      </c>
      <c r="BL6" s="96" t="s">
        <v>359</v>
      </c>
      <c r="BM6" s="96" t="s">
        <v>359</v>
      </c>
      <c r="BN6" s="96" t="s">
        <v>695</v>
      </c>
      <c r="BO6" s="96" t="s">
        <v>695</v>
      </c>
      <c r="BP6" s="96" t="s">
        <v>695</v>
      </c>
      <c r="BQ6" s="96" t="s">
        <v>695</v>
      </c>
      <c r="BR6" s="96" t="s">
        <v>695</v>
      </c>
      <c r="BS6" s="96" t="s">
        <v>570</v>
      </c>
      <c r="BT6" s="96" t="s">
        <v>178</v>
      </c>
      <c r="BU6" s="96" t="s">
        <v>178</v>
      </c>
      <c r="BV6" s="96" t="s">
        <v>178</v>
      </c>
      <c r="BW6" s="96" t="s">
        <v>611</v>
      </c>
      <c r="BX6" s="96" t="s">
        <v>207</v>
      </c>
      <c r="BY6" s="96" t="s">
        <v>207</v>
      </c>
      <c r="BZ6" s="95" t="s">
        <v>200</v>
      </c>
      <c r="CA6" s="96" t="s">
        <v>460</v>
      </c>
      <c r="CB6" s="96" t="s">
        <v>418</v>
      </c>
      <c r="CC6" s="96" t="s">
        <v>207</v>
      </c>
      <c r="CD6" s="96" t="s">
        <v>176</v>
      </c>
      <c r="CE6" s="96" t="s">
        <v>697</v>
      </c>
      <c r="CF6" s="96" t="s">
        <v>396</v>
      </c>
      <c r="CG6" s="96" t="s">
        <v>540</v>
      </c>
      <c r="CH6" s="96" t="s">
        <v>493</v>
      </c>
      <c r="CI6" s="96" t="s">
        <v>252</v>
      </c>
      <c r="CJ6" s="96" t="s">
        <v>593</v>
      </c>
      <c r="CK6" s="96" t="s">
        <v>698</v>
      </c>
      <c r="CL6" s="96" t="s">
        <v>335</v>
      </c>
      <c r="CM6" s="96" t="s">
        <v>175</v>
      </c>
      <c r="CN6" s="96" t="s">
        <v>449</v>
      </c>
      <c r="CO6" s="96" t="s">
        <v>449</v>
      </c>
      <c r="CP6" s="96" t="s">
        <v>469</v>
      </c>
      <c r="CQ6" s="96"/>
      <c r="CR6" s="96"/>
      <c r="CS6" s="96"/>
      <c r="CT6" s="96"/>
      <c r="CU6" s="96"/>
      <c r="CV6" s="96"/>
    </row>
    <row r="7" spans="1:100" ht="26.1" customHeight="1" thickBot="1">
      <c r="A7" s="86" t="s">
        <v>35</v>
      </c>
      <c r="B7" s="96" t="s">
        <v>699</v>
      </c>
      <c r="C7" s="96" t="s">
        <v>374</v>
      </c>
      <c r="D7" s="96" t="s">
        <v>650</v>
      </c>
      <c r="E7" s="167" t="s">
        <v>185</v>
      </c>
      <c r="F7" s="96" t="s">
        <v>186</v>
      </c>
      <c r="G7" s="98" t="s">
        <v>137</v>
      </c>
      <c r="H7" s="96" t="s">
        <v>552</v>
      </c>
      <c r="I7" s="96" t="s">
        <v>477</v>
      </c>
      <c r="J7" s="96" t="s">
        <v>403</v>
      </c>
      <c r="K7" s="96" t="s">
        <v>485</v>
      </c>
      <c r="L7" s="96" t="s">
        <v>494</v>
      </c>
      <c r="M7" s="96" t="s">
        <v>700</v>
      </c>
      <c r="N7" s="96" t="s">
        <v>613</v>
      </c>
      <c r="O7" s="98" t="s">
        <v>613</v>
      </c>
      <c r="P7" s="96" t="s">
        <v>230</v>
      </c>
      <c r="Q7" s="96" t="s">
        <v>701</v>
      </c>
      <c r="R7" s="96" t="s">
        <v>633</v>
      </c>
      <c r="S7" s="96" t="s">
        <v>702</v>
      </c>
      <c r="T7" s="143" t="s">
        <v>308</v>
      </c>
      <c r="U7" s="96" t="s">
        <v>381</v>
      </c>
      <c r="V7" s="96" t="s">
        <v>436</v>
      </c>
      <c r="W7" s="96" t="s">
        <v>302</v>
      </c>
      <c r="X7" s="96" t="s">
        <v>409</v>
      </c>
      <c r="Y7" s="96" t="s">
        <v>413</v>
      </c>
      <c r="Z7" s="96" t="s">
        <v>645</v>
      </c>
      <c r="AA7" s="96" t="s">
        <v>703</v>
      </c>
      <c r="AB7" s="96" t="s">
        <v>542</v>
      </c>
      <c r="AC7" s="98" t="s">
        <v>143</v>
      </c>
      <c r="AD7" s="96" t="s">
        <v>640</v>
      </c>
      <c r="AE7" s="96" t="s">
        <v>704</v>
      </c>
      <c r="AF7" s="96" t="s">
        <v>344</v>
      </c>
      <c r="AG7" s="96" t="s">
        <v>705</v>
      </c>
      <c r="AH7" s="96" t="s">
        <v>705</v>
      </c>
      <c r="AI7" s="96" t="s">
        <v>614</v>
      </c>
      <c r="AJ7" s="79" t="s">
        <v>88</v>
      </c>
      <c r="AK7" s="79" t="s">
        <v>88</v>
      </c>
      <c r="AL7" s="176" t="s">
        <v>88</v>
      </c>
      <c r="AM7" s="98" t="s">
        <v>706</v>
      </c>
      <c r="AN7" s="98" t="s">
        <v>706</v>
      </c>
      <c r="AO7" s="98" t="s">
        <v>292</v>
      </c>
      <c r="AP7" s="96" t="s">
        <v>244</v>
      </c>
      <c r="AQ7" s="96" t="s">
        <v>504</v>
      </c>
      <c r="AR7" s="96" t="s">
        <v>511</v>
      </c>
      <c r="AS7" s="98" t="s">
        <v>616</v>
      </c>
      <c r="AT7" s="96" t="s">
        <v>616</v>
      </c>
      <c r="AU7" s="96" t="s">
        <v>707</v>
      </c>
      <c r="AV7" s="96" t="s">
        <v>387</v>
      </c>
      <c r="AW7" s="96" t="s">
        <v>387</v>
      </c>
      <c r="AX7" s="96" t="s">
        <v>387</v>
      </c>
      <c r="AY7" s="96" t="s">
        <v>387</v>
      </c>
      <c r="AZ7" s="96" t="s">
        <v>708</v>
      </c>
      <c r="BA7" s="95" t="s">
        <v>533</v>
      </c>
      <c r="BB7" s="96" t="s">
        <v>709</v>
      </c>
      <c r="BC7" s="96" t="s">
        <v>149</v>
      </c>
      <c r="BD7" s="143" t="s">
        <v>265</v>
      </c>
      <c r="BE7" s="143" t="s">
        <v>265</v>
      </c>
      <c r="BF7" s="143" t="s">
        <v>265</v>
      </c>
      <c r="BG7" s="96" t="s">
        <v>581</v>
      </c>
      <c r="BH7" s="96" t="s">
        <v>710</v>
      </c>
      <c r="BI7" s="143" t="s">
        <v>276</v>
      </c>
      <c r="BJ7" s="96" t="s">
        <v>183</v>
      </c>
      <c r="BK7" s="96" t="s">
        <v>713</v>
      </c>
      <c r="BL7" s="96" t="s">
        <v>367</v>
      </c>
      <c r="BM7" s="96" t="s">
        <v>360</v>
      </c>
      <c r="BN7" s="96" t="s">
        <v>711</v>
      </c>
      <c r="BO7" s="96" t="s">
        <v>712</v>
      </c>
      <c r="BP7" s="96" t="s">
        <v>712</v>
      </c>
      <c r="BQ7" s="96" t="s">
        <v>712</v>
      </c>
      <c r="BR7" s="96" t="s">
        <v>712</v>
      </c>
      <c r="BS7" s="96" t="s">
        <v>571</v>
      </c>
      <c r="BT7" s="96" t="s">
        <v>184</v>
      </c>
      <c r="BU7" s="96" t="s">
        <v>184</v>
      </c>
      <c r="BV7" s="96" t="s">
        <v>184</v>
      </c>
      <c r="BW7" s="96" t="s">
        <v>615</v>
      </c>
      <c r="BX7" s="96" t="s">
        <v>208</v>
      </c>
      <c r="BY7" s="96" t="s">
        <v>714</v>
      </c>
      <c r="BZ7" s="95" t="s">
        <v>201</v>
      </c>
      <c r="CA7" s="96" t="s">
        <v>461</v>
      </c>
      <c r="CB7" s="96" t="s">
        <v>419</v>
      </c>
      <c r="CC7" s="96" t="s">
        <v>715</v>
      </c>
      <c r="CD7" s="96" t="s">
        <v>182</v>
      </c>
      <c r="CE7" s="96" t="s">
        <v>716</v>
      </c>
      <c r="CF7" s="96" t="s">
        <v>397</v>
      </c>
      <c r="CG7" s="96" t="s">
        <v>524</v>
      </c>
      <c r="CH7" s="96" t="s">
        <v>524</v>
      </c>
      <c r="CI7" s="96" t="s">
        <v>253</v>
      </c>
      <c r="CJ7" s="96" t="s">
        <v>717</v>
      </c>
      <c r="CK7" s="96" t="s">
        <v>718</v>
      </c>
      <c r="CL7" s="96" t="s">
        <v>336</v>
      </c>
      <c r="CM7" s="96" t="s">
        <v>181</v>
      </c>
      <c r="CN7" s="96" t="s">
        <v>450</v>
      </c>
      <c r="CO7" s="96" t="s">
        <v>450</v>
      </c>
      <c r="CP7" s="96" t="s">
        <v>470</v>
      </c>
      <c r="CQ7" s="96"/>
      <c r="CR7" s="96"/>
      <c r="CS7" s="96"/>
      <c r="CT7" s="96"/>
      <c r="CU7" s="96"/>
      <c r="CV7" s="96"/>
    </row>
    <row r="8" spans="1:100" ht="26.1" customHeight="1" thickBot="1">
      <c r="A8" s="86" t="s">
        <v>36</v>
      </c>
      <c r="B8" s="96" t="s">
        <v>719</v>
      </c>
      <c r="C8" s="96" t="s">
        <v>375</v>
      </c>
      <c r="D8" s="96" t="s">
        <v>594</v>
      </c>
      <c r="E8" s="167" t="s">
        <v>191</v>
      </c>
      <c r="F8" s="96" t="s">
        <v>192</v>
      </c>
      <c r="G8" s="98" t="s">
        <v>138</v>
      </c>
      <c r="H8" s="96" t="s">
        <v>553</v>
      </c>
      <c r="I8" s="96" t="s">
        <v>478</v>
      </c>
      <c r="J8" s="96" t="s">
        <v>402</v>
      </c>
      <c r="K8" s="96" t="s">
        <v>486</v>
      </c>
      <c r="L8" s="96" t="s">
        <v>495</v>
      </c>
      <c r="M8" s="96" t="s">
        <v>720</v>
      </c>
      <c r="N8" s="96" t="s">
        <v>617</v>
      </c>
      <c r="O8" s="98" t="s">
        <v>617</v>
      </c>
      <c r="P8" s="96" t="s">
        <v>231</v>
      </c>
      <c r="Q8" s="96" t="s">
        <v>721</v>
      </c>
      <c r="R8" s="96" t="s">
        <v>634</v>
      </c>
      <c r="S8" s="96" t="s">
        <v>722</v>
      </c>
      <c r="T8" s="143" t="s">
        <v>309</v>
      </c>
      <c r="U8" s="96" t="s">
        <v>382</v>
      </c>
      <c r="V8" s="96" t="s">
        <v>437</v>
      </c>
      <c r="W8" s="96" t="s">
        <v>303</v>
      </c>
      <c r="X8" s="96" t="s">
        <v>410</v>
      </c>
      <c r="Y8" s="96" t="s">
        <v>414</v>
      </c>
      <c r="Z8" s="96" t="s">
        <v>646</v>
      </c>
      <c r="AA8" s="96" t="s">
        <v>210</v>
      </c>
      <c r="AB8" s="96" t="s">
        <v>543</v>
      </c>
      <c r="AC8" s="98" t="s">
        <v>144</v>
      </c>
      <c r="AD8" s="96" t="s">
        <v>641</v>
      </c>
      <c r="AE8" s="96" t="s">
        <v>723</v>
      </c>
      <c r="AF8" s="96" t="s">
        <v>345</v>
      </c>
      <c r="AG8" s="96" t="s">
        <v>725</v>
      </c>
      <c r="AH8" s="96" t="s">
        <v>724</v>
      </c>
      <c r="AI8" s="96" t="s">
        <v>618</v>
      </c>
      <c r="AJ8" s="79" t="s">
        <v>89</v>
      </c>
      <c r="AK8" s="79" t="s">
        <v>89</v>
      </c>
      <c r="AL8" s="176" t="s">
        <v>89</v>
      </c>
      <c r="AM8" s="98" t="s">
        <v>617</v>
      </c>
      <c r="AN8" s="98" t="s">
        <v>726</v>
      </c>
      <c r="AO8" s="98" t="s">
        <v>261</v>
      </c>
      <c r="AP8" s="96" t="s">
        <v>245</v>
      </c>
      <c r="AQ8" s="96" t="s">
        <v>505</v>
      </c>
      <c r="AR8" s="96" t="s">
        <v>514</v>
      </c>
      <c r="AS8" s="98" t="s">
        <v>620</v>
      </c>
      <c r="AT8" s="96" t="s">
        <v>620</v>
      </c>
      <c r="AU8" s="96" t="s">
        <v>727</v>
      </c>
      <c r="AV8" s="96" t="s">
        <v>388</v>
      </c>
      <c r="AW8" s="96" t="s">
        <v>388</v>
      </c>
      <c r="AX8" s="96" t="s">
        <v>388</v>
      </c>
      <c r="AY8" s="96" t="s">
        <v>388</v>
      </c>
      <c r="AZ8" s="96" t="s">
        <v>728</v>
      </c>
      <c r="BA8" s="95" t="s">
        <v>534</v>
      </c>
      <c r="BB8" s="96" t="s">
        <v>729</v>
      </c>
      <c r="BC8" s="96" t="s">
        <v>150</v>
      </c>
      <c r="BD8" s="143" t="s">
        <v>284</v>
      </c>
      <c r="BE8" s="143" t="s">
        <v>285</v>
      </c>
      <c r="BF8" s="143" t="s">
        <v>284</v>
      </c>
      <c r="BG8" s="96" t="s">
        <v>582</v>
      </c>
      <c r="BH8" s="96" t="s">
        <v>730</v>
      </c>
      <c r="BI8" s="143" t="s">
        <v>277</v>
      </c>
      <c r="BJ8" s="96" t="s">
        <v>189</v>
      </c>
      <c r="BK8" s="96" t="s">
        <v>733</v>
      </c>
      <c r="BL8" s="96" t="s">
        <v>365</v>
      </c>
      <c r="BM8" s="96" t="s">
        <v>361</v>
      </c>
      <c r="BN8" s="96" t="s">
        <v>731</v>
      </c>
      <c r="BO8" s="96" t="s">
        <v>732</v>
      </c>
      <c r="BP8" s="96" t="s">
        <v>732</v>
      </c>
      <c r="BQ8" s="96" t="s">
        <v>732</v>
      </c>
      <c r="BR8" s="96" t="s">
        <v>732</v>
      </c>
      <c r="BS8" s="96" t="s">
        <v>572</v>
      </c>
      <c r="BT8" s="96" t="s">
        <v>190</v>
      </c>
      <c r="BU8" s="96" t="s">
        <v>190</v>
      </c>
      <c r="BV8" s="96" t="s">
        <v>190</v>
      </c>
      <c r="BW8" s="96" t="s">
        <v>619</v>
      </c>
      <c r="BX8" s="96" t="s">
        <v>209</v>
      </c>
      <c r="BY8" s="96" t="s">
        <v>734</v>
      </c>
      <c r="BZ8" s="95" t="s">
        <v>202</v>
      </c>
      <c r="CA8" s="96" t="s">
        <v>462</v>
      </c>
      <c r="CB8" s="96" t="s">
        <v>420</v>
      </c>
      <c r="CC8" s="96" t="s">
        <v>735</v>
      </c>
      <c r="CD8" s="96" t="s">
        <v>188</v>
      </c>
      <c r="CE8" s="96" t="s">
        <v>736</v>
      </c>
      <c r="CF8" s="96" t="s">
        <v>398</v>
      </c>
      <c r="CG8" s="96" t="s">
        <v>525</v>
      </c>
      <c r="CH8" s="96" t="s">
        <v>525</v>
      </c>
      <c r="CI8" s="96" t="s">
        <v>254</v>
      </c>
      <c r="CJ8" s="96" t="s">
        <v>737</v>
      </c>
      <c r="CK8" s="96" t="s">
        <v>738</v>
      </c>
      <c r="CL8" s="96" t="s">
        <v>337</v>
      </c>
      <c r="CM8" s="96" t="s">
        <v>187</v>
      </c>
      <c r="CN8" s="96" t="s">
        <v>451</v>
      </c>
      <c r="CO8" s="96" t="s">
        <v>451</v>
      </c>
      <c r="CP8" s="96" t="s">
        <v>471</v>
      </c>
      <c r="CQ8" s="96"/>
      <c r="CR8" s="96"/>
      <c r="CS8" s="96"/>
      <c r="CT8" s="96"/>
      <c r="CU8" s="96"/>
      <c r="CV8" s="96"/>
    </row>
    <row r="9" spans="1:100" ht="26.1" customHeight="1" thickBot="1">
      <c r="A9" s="86" t="s">
        <v>37</v>
      </c>
      <c r="B9" s="96" t="s">
        <v>739</v>
      </c>
      <c r="C9" s="96" t="s">
        <v>376</v>
      </c>
      <c r="D9" s="96" t="s">
        <v>595</v>
      </c>
      <c r="E9" s="168" t="s">
        <v>154</v>
      </c>
      <c r="F9" s="96" t="s">
        <v>195</v>
      </c>
      <c r="G9" s="98" t="s">
        <v>139</v>
      </c>
      <c r="H9" s="96" t="s">
        <v>554</v>
      </c>
      <c r="I9" s="96" t="s">
        <v>479</v>
      </c>
      <c r="J9" s="96" t="s">
        <v>369</v>
      </c>
      <c r="K9" s="96" t="s">
        <v>487</v>
      </c>
      <c r="L9" s="96" t="s">
        <v>496</v>
      </c>
      <c r="M9" s="96" t="s">
        <v>740</v>
      </c>
      <c r="N9" s="96" t="s">
        <v>621</v>
      </c>
      <c r="O9" s="98" t="s">
        <v>622</v>
      </c>
      <c r="P9" s="96" t="s">
        <v>233</v>
      </c>
      <c r="Q9" s="96" t="s">
        <v>741</v>
      </c>
      <c r="R9" s="96" t="s">
        <v>635</v>
      </c>
      <c r="S9" s="96" t="s">
        <v>742</v>
      </c>
      <c r="T9" s="143" t="s">
        <v>310</v>
      </c>
      <c r="U9" s="96" t="s">
        <v>92</v>
      </c>
      <c r="V9" s="96" t="s">
        <v>438</v>
      </c>
      <c r="W9" s="96" t="s">
        <v>304</v>
      </c>
      <c r="X9" s="96" t="s">
        <v>411</v>
      </c>
      <c r="Y9" s="96" t="s">
        <v>411</v>
      </c>
      <c r="Z9" s="96" t="s">
        <v>647</v>
      </c>
      <c r="AA9" s="96" t="s">
        <v>743</v>
      </c>
      <c r="AB9" s="96" t="s">
        <v>544</v>
      </c>
      <c r="AC9" s="98" t="s">
        <v>145</v>
      </c>
      <c r="AD9" s="96" t="s">
        <v>642</v>
      </c>
      <c r="AE9" s="96" t="s">
        <v>744</v>
      </c>
      <c r="AF9" s="96" t="s">
        <v>347</v>
      </c>
      <c r="AG9" s="96" t="s">
        <v>746</v>
      </c>
      <c r="AH9" s="96" t="s">
        <v>745</v>
      </c>
      <c r="AI9" s="96" t="s">
        <v>623</v>
      </c>
      <c r="AJ9" s="79" t="s">
        <v>90</v>
      </c>
      <c r="AK9" s="79" t="s">
        <v>90</v>
      </c>
      <c r="AL9" s="176" t="s">
        <v>90</v>
      </c>
      <c r="AM9" s="98" t="s">
        <v>747</v>
      </c>
      <c r="AN9" s="98" t="s">
        <v>748</v>
      </c>
      <c r="AO9" s="96" t="s">
        <v>260</v>
      </c>
      <c r="AP9" s="96" t="s">
        <v>246</v>
      </c>
      <c r="AQ9" s="96" t="s">
        <v>506</v>
      </c>
      <c r="AR9" s="96" t="s">
        <v>515</v>
      </c>
      <c r="AS9" s="98" t="s">
        <v>625</v>
      </c>
      <c r="AT9" s="96" t="s">
        <v>625</v>
      </c>
      <c r="AU9" s="96" t="s">
        <v>749</v>
      </c>
      <c r="AV9" s="96" t="s">
        <v>389</v>
      </c>
      <c r="AW9" s="96" t="s">
        <v>389</v>
      </c>
      <c r="AX9" s="96" t="s">
        <v>389</v>
      </c>
      <c r="AY9" s="96" t="s">
        <v>389</v>
      </c>
      <c r="AZ9" s="96" t="s">
        <v>750</v>
      </c>
      <c r="BA9" s="95" t="s">
        <v>535</v>
      </c>
      <c r="BB9" s="96" t="s">
        <v>751</v>
      </c>
      <c r="BC9" s="96" t="s">
        <v>151</v>
      </c>
      <c r="BD9" s="143" t="s">
        <v>286</v>
      </c>
      <c r="BE9" s="143" t="s">
        <v>290</v>
      </c>
      <c r="BF9" s="143" t="s">
        <v>286</v>
      </c>
      <c r="BG9" s="96" t="s">
        <v>583</v>
      </c>
      <c r="BH9" s="96" t="s">
        <v>411</v>
      </c>
      <c r="BI9" s="143" t="s">
        <v>278</v>
      </c>
      <c r="BJ9" s="80" t="s">
        <v>562</v>
      </c>
      <c r="BK9" s="96" t="s">
        <v>753</v>
      </c>
      <c r="BL9" s="96" t="s">
        <v>366</v>
      </c>
      <c r="BM9" s="96" t="s">
        <v>362</v>
      </c>
      <c r="BN9" s="96" t="s">
        <v>752</v>
      </c>
      <c r="BO9" s="96" t="s">
        <v>731</v>
      </c>
      <c r="BP9" s="96" t="s">
        <v>731</v>
      </c>
      <c r="BQ9" s="96" t="s">
        <v>731</v>
      </c>
      <c r="BR9" s="96" t="s">
        <v>731</v>
      </c>
      <c r="BS9" s="96" t="s">
        <v>573</v>
      </c>
      <c r="BT9" s="96" t="s">
        <v>194</v>
      </c>
      <c r="BU9" s="96" t="s">
        <v>194</v>
      </c>
      <c r="BV9" s="96" t="s">
        <v>194</v>
      </c>
      <c r="BW9" s="96" t="s">
        <v>624</v>
      </c>
      <c r="BX9" s="96" t="s">
        <v>210</v>
      </c>
      <c r="BY9" s="96" t="s">
        <v>754</v>
      </c>
      <c r="BZ9" s="95" t="s">
        <v>203</v>
      </c>
      <c r="CA9" s="96" t="s">
        <v>463</v>
      </c>
      <c r="CB9" s="96" t="s">
        <v>421</v>
      </c>
      <c r="CC9" s="96" t="s">
        <v>755</v>
      </c>
      <c r="CD9" s="80" t="s">
        <v>562</v>
      </c>
      <c r="CE9" s="96" t="s">
        <v>624</v>
      </c>
      <c r="CF9" s="96" t="s">
        <v>399</v>
      </c>
      <c r="CG9" s="96" t="s">
        <v>526</v>
      </c>
      <c r="CH9" s="96" t="s">
        <v>526</v>
      </c>
      <c r="CI9" s="96" t="s">
        <v>306</v>
      </c>
      <c r="CJ9" s="96" t="s">
        <v>756</v>
      </c>
      <c r="CK9" s="96" t="s">
        <v>757</v>
      </c>
      <c r="CL9" s="96" t="s">
        <v>338</v>
      </c>
      <c r="CM9" s="96" t="s">
        <v>193</v>
      </c>
      <c r="CN9" s="96" t="s">
        <v>452</v>
      </c>
      <c r="CO9" s="96" t="s">
        <v>452</v>
      </c>
      <c r="CP9" s="96" t="s">
        <v>472</v>
      </c>
      <c r="CQ9" s="96"/>
      <c r="CR9" s="96"/>
      <c r="CS9" s="96"/>
      <c r="CT9" s="96"/>
      <c r="CU9" s="96"/>
      <c r="CV9" s="96"/>
    </row>
    <row r="10" spans="1:100" ht="26.1" customHeight="1" thickBot="1">
      <c r="A10" s="86" t="s">
        <v>38</v>
      </c>
      <c r="B10" s="96" t="s">
        <v>758</v>
      </c>
      <c r="C10" s="96" t="s">
        <v>377</v>
      </c>
      <c r="D10" s="96" t="s">
        <v>596</v>
      </c>
      <c r="E10" s="167"/>
      <c r="F10" s="80" t="s">
        <v>204</v>
      </c>
      <c r="G10" s="98" t="s">
        <v>140</v>
      </c>
      <c r="H10" s="96" t="s">
        <v>555</v>
      </c>
      <c r="I10" s="96" t="s">
        <v>480</v>
      </c>
      <c r="J10" s="96" t="s">
        <v>370</v>
      </c>
      <c r="K10" s="80" t="s">
        <v>441</v>
      </c>
      <c r="L10" s="96" t="s">
        <v>497</v>
      </c>
      <c r="M10" s="96" t="s">
        <v>759</v>
      </c>
      <c r="N10" s="96" t="s">
        <v>626</v>
      </c>
      <c r="O10" s="98" t="s">
        <v>626</v>
      </c>
      <c r="P10" s="96" t="s">
        <v>234</v>
      </c>
      <c r="Q10" s="96" t="s">
        <v>760</v>
      </c>
      <c r="R10" s="96" t="s">
        <v>636</v>
      </c>
      <c r="S10" s="96" t="s">
        <v>761</v>
      </c>
      <c r="T10" s="143" t="s">
        <v>232</v>
      </c>
      <c r="U10" s="96" t="s">
        <v>154</v>
      </c>
      <c r="V10" s="96" t="s">
        <v>439</v>
      </c>
      <c r="W10" s="96" t="s">
        <v>305</v>
      </c>
      <c r="X10" s="80" t="s">
        <v>400</v>
      </c>
      <c r="Y10" s="80" t="s">
        <v>400</v>
      </c>
      <c r="Z10" s="96" t="s">
        <v>648</v>
      </c>
      <c r="AA10" s="96" t="s">
        <v>752</v>
      </c>
      <c r="AB10" s="96" t="s">
        <v>545</v>
      </c>
      <c r="AC10" s="98" t="s">
        <v>146</v>
      </c>
      <c r="AD10" s="96" t="s">
        <v>643</v>
      </c>
      <c r="AE10" s="96" t="s">
        <v>762</v>
      </c>
      <c r="AF10" s="96" t="s">
        <v>348</v>
      </c>
      <c r="AG10" s="96" t="s">
        <v>764</v>
      </c>
      <c r="AH10" s="96" t="s">
        <v>763</v>
      </c>
      <c r="AI10" s="96" t="s">
        <v>627</v>
      </c>
      <c r="AJ10" s="79" t="s">
        <v>91</v>
      </c>
      <c r="AK10" s="79" t="s">
        <v>91</v>
      </c>
      <c r="AL10" s="176" t="s">
        <v>91</v>
      </c>
      <c r="AM10" s="98" t="s">
        <v>765</v>
      </c>
      <c r="AN10" s="96" t="s">
        <v>766</v>
      </c>
      <c r="AO10" s="96" t="s">
        <v>560</v>
      </c>
      <c r="AP10" s="96" t="s">
        <v>247</v>
      </c>
      <c r="AQ10" s="96" t="s">
        <v>507</v>
      </c>
      <c r="AR10" s="96" t="s">
        <v>516</v>
      </c>
      <c r="AS10" s="96" t="s">
        <v>628</v>
      </c>
      <c r="AT10" s="96" t="s">
        <v>628</v>
      </c>
      <c r="AU10" s="96" t="s">
        <v>767</v>
      </c>
      <c r="AV10" s="96" t="s">
        <v>390</v>
      </c>
      <c r="AW10" s="96" t="s">
        <v>390</v>
      </c>
      <c r="AX10" s="96" t="s">
        <v>390</v>
      </c>
      <c r="AY10" s="96" t="s">
        <v>390</v>
      </c>
      <c r="AZ10" s="96" t="s">
        <v>768</v>
      </c>
      <c r="BA10" s="95" t="s">
        <v>539</v>
      </c>
      <c r="BB10" s="96" t="s">
        <v>769</v>
      </c>
      <c r="BC10" s="96" t="s">
        <v>152</v>
      </c>
      <c r="BD10" s="143" t="s">
        <v>287</v>
      </c>
      <c r="BE10" s="143" t="s">
        <v>291</v>
      </c>
      <c r="BF10" s="143" t="s">
        <v>287</v>
      </c>
      <c r="BG10" s="96" t="s">
        <v>584</v>
      </c>
      <c r="BH10" s="96" t="s">
        <v>340</v>
      </c>
      <c r="BI10" s="80" t="s">
        <v>394</v>
      </c>
      <c r="BJ10" s="80" t="s">
        <v>561</v>
      </c>
      <c r="BK10" s="96" t="s">
        <v>770</v>
      </c>
      <c r="BL10" s="96" t="s">
        <v>363</v>
      </c>
      <c r="BM10" s="96" t="s">
        <v>565</v>
      </c>
      <c r="BN10" s="96" t="s">
        <v>340</v>
      </c>
      <c r="BO10" s="96" t="s">
        <v>752</v>
      </c>
      <c r="BP10" s="96" t="s">
        <v>752</v>
      </c>
      <c r="BQ10" s="96" t="s">
        <v>752</v>
      </c>
      <c r="BR10" s="96" t="s">
        <v>752</v>
      </c>
      <c r="BS10" s="96" t="s">
        <v>574</v>
      </c>
      <c r="BT10" s="80" t="s">
        <v>561</v>
      </c>
      <c r="BU10" s="80" t="s">
        <v>561</v>
      </c>
      <c r="BV10" s="80" t="s">
        <v>561</v>
      </c>
      <c r="BW10" s="96" t="s">
        <v>340</v>
      </c>
      <c r="BX10" s="96" t="s">
        <v>153</v>
      </c>
      <c r="BY10" s="96" t="s">
        <v>771</v>
      </c>
      <c r="BZ10" s="80" t="s">
        <v>562</v>
      </c>
      <c r="CA10" s="96" t="s">
        <v>464</v>
      </c>
      <c r="CB10" s="96" t="s">
        <v>422</v>
      </c>
      <c r="CC10" s="96" t="s">
        <v>772</v>
      </c>
      <c r="CD10" s="80" t="s">
        <v>561</v>
      </c>
      <c r="CE10" s="96" t="s">
        <v>340</v>
      </c>
      <c r="CF10" s="96" t="s">
        <v>530</v>
      </c>
      <c r="CG10" s="96" t="s">
        <v>527</v>
      </c>
      <c r="CH10" s="96" t="s">
        <v>527</v>
      </c>
      <c r="CI10" s="96" t="s">
        <v>255</v>
      </c>
      <c r="CJ10" s="96" t="s">
        <v>773</v>
      </c>
      <c r="CK10" s="96" t="s">
        <v>774</v>
      </c>
      <c r="CL10" s="96" t="s">
        <v>342</v>
      </c>
      <c r="CM10" s="96" t="s">
        <v>196</v>
      </c>
      <c r="CN10" s="96" t="s">
        <v>453</v>
      </c>
      <c r="CO10" s="96" t="s">
        <v>453</v>
      </c>
      <c r="CP10" s="96" t="s">
        <v>473</v>
      </c>
      <c r="CQ10" s="96"/>
      <c r="CR10" s="96"/>
      <c r="CS10" s="96"/>
      <c r="CT10" s="96"/>
      <c r="CU10" s="96"/>
      <c r="CV10" s="96"/>
    </row>
    <row r="11" spans="1:100" ht="26.1" customHeight="1" thickBot="1">
      <c r="A11" s="86" t="s">
        <v>39</v>
      </c>
      <c r="B11" s="96" t="s">
        <v>775</v>
      </c>
      <c r="C11" s="96" t="s">
        <v>92</v>
      </c>
      <c r="D11" s="96" t="s">
        <v>597</v>
      </c>
      <c r="E11" s="167"/>
      <c r="F11" s="96"/>
      <c r="G11" s="98" t="s">
        <v>141</v>
      </c>
      <c r="H11" s="80" t="s">
        <v>556</v>
      </c>
      <c r="I11" s="80" t="s">
        <v>394</v>
      </c>
      <c r="J11" s="96" t="s">
        <v>590</v>
      </c>
      <c r="K11" s="96" t="s">
        <v>488</v>
      </c>
      <c r="L11" s="96" t="s">
        <v>498</v>
      </c>
      <c r="M11" s="96" t="s">
        <v>776</v>
      </c>
      <c r="N11" s="96" t="s">
        <v>411</v>
      </c>
      <c r="O11" s="98" t="s">
        <v>411</v>
      </c>
      <c r="P11" s="96" t="s">
        <v>235</v>
      </c>
      <c r="Q11" s="96" t="s">
        <v>777</v>
      </c>
      <c r="R11" s="80" t="s">
        <v>457</v>
      </c>
      <c r="S11" s="96" t="s">
        <v>624</v>
      </c>
      <c r="T11" s="143" t="s">
        <v>311</v>
      </c>
      <c r="U11" s="96"/>
      <c r="V11" s="96" t="s">
        <v>440</v>
      </c>
      <c r="W11" s="96" t="s">
        <v>560</v>
      </c>
      <c r="X11" s="80"/>
      <c r="Y11" s="80"/>
      <c r="Z11" s="96" t="s">
        <v>649</v>
      </c>
      <c r="AA11" s="96" t="s">
        <v>340</v>
      </c>
      <c r="AB11" s="96" t="s">
        <v>546</v>
      </c>
      <c r="AC11" s="96" t="s">
        <v>147</v>
      </c>
      <c r="AD11" s="96" t="s">
        <v>446</v>
      </c>
      <c r="AE11" s="96" t="s">
        <v>411</v>
      </c>
      <c r="AF11" s="80" t="s">
        <v>566</v>
      </c>
      <c r="AG11" s="96" t="s">
        <v>411</v>
      </c>
      <c r="AH11" s="96" t="s">
        <v>411</v>
      </c>
      <c r="AI11" s="96" t="s">
        <v>624</v>
      </c>
      <c r="AJ11" s="80" t="s">
        <v>562</v>
      </c>
      <c r="AK11" s="80" t="s">
        <v>562</v>
      </c>
      <c r="AL11" s="136" t="s">
        <v>562</v>
      </c>
      <c r="AM11" s="98" t="s">
        <v>778</v>
      </c>
      <c r="AN11" s="96" t="s">
        <v>779</v>
      </c>
      <c r="AO11" s="98"/>
      <c r="AP11" s="96" t="s">
        <v>163</v>
      </c>
      <c r="AQ11" s="96" t="s">
        <v>509</v>
      </c>
      <c r="AR11" s="80" t="s">
        <v>517</v>
      </c>
      <c r="AS11" s="98" t="s">
        <v>629</v>
      </c>
      <c r="AT11" s="98" t="s">
        <v>629</v>
      </c>
      <c r="AU11" s="98" t="s">
        <v>411</v>
      </c>
      <c r="AV11" s="96" t="s">
        <v>391</v>
      </c>
      <c r="AW11" s="96" t="s">
        <v>391</v>
      </c>
      <c r="AX11" s="96" t="s">
        <v>391</v>
      </c>
      <c r="AY11" s="96" t="s">
        <v>391</v>
      </c>
      <c r="AZ11" s="96" t="s">
        <v>780</v>
      </c>
      <c r="BA11" s="95" t="s">
        <v>538</v>
      </c>
      <c r="BB11" s="96" t="s">
        <v>781</v>
      </c>
      <c r="BC11" s="96" t="s">
        <v>153</v>
      </c>
      <c r="BD11" s="143" t="s">
        <v>295</v>
      </c>
      <c r="BE11" s="143" t="s">
        <v>293</v>
      </c>
      <c r="BF11" s="143" t="s">
        <v>300</v>
      </c>
      <c r="BG11" s="96" t="s">
        <v>440</v>
      </c>
      <c r="BH11" s="96"/>
      <c r="BI11" s="80" t="s">
        <v>340</v>
      </c>
      <c r="BJ11" s="96"/>
      <c r="BK11" s="96" t="s">
        <v>411</v>
      </c>
      <c r="BL11" s="96" t="s">
        <v>364</v>
      </c>
      <c r="BM11" s="96" t="s">
        <v>564</v>
      </c>
      <c r="BN11" s="96"/>
      <c r="BO11" s="96" t="s">
        <v>340</v>
      </c>
      <c r="BP11" s="96" t="s">
        <v>340</v>
      </c>
      <c r="BQ11" s="96" t="s">
        <v>340</v>
      </c>
      <c r="BR11" s="96" t="s">
        <v>340</v>
      </c>
      <c r="BS11" s="96" t="s">
        <v>441</v>
      </c>
      <c r="BT11" s="96"/>
      <c r="BU11" s="96"/>
      <c r="BV11" s="96"/>
      <c r="BW11" s="96"/>
      <c r="BX11" s="80" t="s">
        <v>562</v>
      </c>
      <c r="BY11" s="96" t="s">
        <v>782</v>
      </c>
      <c r="BZ11" s="80" t="s">
        <v>561</v>
      </c>
      <c r="CA11" s="96" t="s">
        <v>465</v>
      </c>
      <c r="CB11" s="80" t="s">
        <v>563</v>
      </c>
      <c r="CC11" s="96" t="s">
        <v>630</v>
      </c>
      <c r="CD11" s="96"/>
      <c r="CE11" s="96"/>
      <c r="CF11" s="96"/>
      <c r="CG11" s="96" t="s">
        <v>528</v>
      </c>
      <c r="CH11" s="96" t="s">
        <v>528</v>
      </c>
      <c r="CI11" s="96" t="s">
        <v>256</v>
      </c>
      <c r="CJ11" s="96" t="s">
        <v>783</v>
      </c>
      <c r="CK11" s="96" t="s">
        <v>784</v>
      </c>
      <c r="CL11" s="96" t="s">
        <v>341</v>
      </c>
      <c r="CM11" s="96" t="s">
        <v>197</v>
      </c>
      <c r="CN11" s="96" t="s">
        <v>454</v>
      </c>
      <c r="CO11" s="96" t="s">
        <v>454</v>
      </c>
      <c r="CP11" s="80" t="s">
        <v>394</v>
      </c>
      <c r="CQ11" s="96"/>
      <c r="CR11" s="96"/>
      <c r="CS11" s="96"/>
      <c r="CT11" s="96"/>
      <c r="CU11" s="96"/>
      <c r="CV11" s="96"/>
    </row>
    <row r="12" spans="1:100" ht="26.1" customHeight="1" thickBot="1">
      <c r="A12" s="86" t="s">
        <v>40</v>
      </c>
      <c r="B12" s="80" t="s">
        <v>785</v>
      </c>
      <c r="C12" s="80" t="s">
        <v>154</v>
      </c>
      <c r="D12" s="80" t="s">
        <v>399</v>
      </c>
      <c r="E12" s="168"/>
      <c r="F12" s="80"/>
      <c r="G12" s="136" t="s">
        <v>92</v>
      </c>
      <c r="H12" s="80" t="s">
        <v>557</v>
      </c>
      <c r="I12" s="80" t="s">
        <v>340</v>
      </c>
      <c r="J12" s="96" t="s">
        <v>588</v>
      </c>
      <c r="K12" s="80" t="s">
        <v>489</v>
      </c>
      <c r="L12" s="96" t="s">
        <v>499</v>
      </c>
      <c r="M12" s="80" t="s">
        <v>340</v>
      </c>
      <c r="N12" s="80" t="s">
        <v>340</v>
      </c>
      <c r="O12" s="136" t="s">
        <v>340</v>
      </c>
      <c r="P12" s="80" t="s">
        <v>236</v>
      </c>
      <c r="Q12" s="80" t="s">
        <v>786</v>
      </c>
      <c r="R12" s="80"/>
      <c r="S12" s="80" t="s">
        <v>340</v>
      </c>
      <c r="T12" s="146" t="s">
        <v>92</v>
      </c>
      <c r="U12" s="80"/>
      <c r="V12" s="80" t="s">
        <v>442</v>
      </c>
      <c r="W12" s="80"/>
      <c r="X12" s="80"/>
      <c r="Y12" s="80"/>
      <c r="Z12" s="96" t="s">
        <v>440</v>
      </c>
      <c r="AA12" s="80"/>
      <c r="AB12" s="96" t="s">
        <v>547</v>
      </c>
      <c r="AC12" s="136" t="s">
        <v>92</v>
      </c>
      <c r="AD12" s="80" t="s">
        <v>447</v>
      </c>
      <c r="AE12" s="80" t="s">
        <v>787</v>
      </c>
      <c r="AF12" s="80" t="s">
        <v>561</v>
      </c>
      <c r="AG12" s="80" t="s">
        <v>788</v>
      </c>
      <c r="AH12" s="80" t="s">
        <v>788</v>
      </c>
      <c r="AI12" s="80" t="s">
        <v>340</v>
      </c>
      <c r="AJ12" s="80" t="s">
        <v>561</v>
      </c>
      <c r="AK12" s="80" t="s">
        <v>561</v>
      </c>
      <c r="AL12" s="136" t="s">
        <v>561</v>
      </c>
      <c r="AM12" s="136" t="s">
        <v>411</v>
      </c>
      <c r="AN12" s="136" t="s">
        <v>411</v>
      </c>
      <c r="AO12" s="80"/>
      <c r="AP12" s="96" t="s">
        <v>248</v>
      </c>
      <c r="AQ12" s="96" t="s">
        <v>499</v>
      </c>
      <c r="AR12" s="80" t="s">
        <v>518</v>
      </c>
      <c r="AS12" s="136" t="s">
        <v>630</v>
      </c>
      <c r="AT12" s="136" t="s">
        <v>630</v>
      </c>
      <c r="AU12" s="80" t="s">
        <v>340</v>
      </c>
      <c r="AV12" s="96" t="s">
        <v>352</v>
      </c>
      <c r="AW12" s="96" t="s">
        <v>352</v>
      </c>
      <c r="AX12" s="96" t="s">
        <v>352</v>
      </c>
      <c r="AY12" s="96" t="s">
        <v>352</v>
      </c>
      <c r="AZ12" s="80" t="s">
        <v>411</v>
      </c>
      <c r="BA12" s="95" t="s">
        <v>537</v>
      </c>
      <c r="BB12" s="80" t="s">
        <v>789</v>
      </c>
      <c r="BC12" s="80" t="s">
        <v>563</v>
      </c>
      <c r="BD12" s="143" t="s">
        <v>296</v>
      </c>
      <c r="BE12" s="143" t="s">
        <v>289</v>
      </c>
      <c r="BF12" s="143" t="s">
        <v>299</v>
      </c>
      <c r="BG12" s="80" t="s">
        <v>585</v>
      </c>
      <c r="BH12" s="80"/>
      <c r="BI12" s="80"/>
      <c r="BJ12" s="80"/>
      <c r="BK12" s="80" t="s">
        <v>340</v>
      </c>
      <c r="BL12" s="80" t="s">
        <v>394</v>
      </c>
      <c r="BM12" s="80" t="s">
        <v>394</v>
      </c>
      <c r="BN12" s="80"/>
      <c r="BO12" s="80"/>
      <c r="BP12" s="80"/>
      <c r="BQ12" s="80"/>
      <c r="BR12" s="80"/>
      <c r="BS12" s="80" t="s">
        <v>400</v>
      </c>
      <c r="BT12" s="80"/>
      <c r="BU12" s="80"/>
      <c r="BV12" s="80"/>
      <c r="BW12" s="80"/>
      <c r="BX12" s="80" t="s">
        <v>561</v>
      </c>
      <c r="BY12" s="80" t="s">
        <v>411</v>
      </c>
      <c r="BZ12" s="95"/>
      <c r="CA12" s="80" t="s">
        <v>466</v>
      </c>
      <c r="CB12" s="80" t="s">
        <v>340</v>
      </c>
      <c r="CC12" s="80" t="s">
        <v>340</v>
      </c>
      <c r="CD12" s="80"/>
      <c r="CE12" s="80"/>
      <c r="CF12" s="96"/>
      <c r="CG12" s="96" t="s">
        <v>529</v>
      </c>
      <c r="CH12" s="96" t="s">
        <v>529</v>
      </c>
      <c r="CI12" s="96" t="s">
        <v>257</v>
      </c>
      <c r="CJ12" s="80" t="s">
        <v>411</v>
      </c>
      <c r="CK12" s="80" t="s">
        <v>340</v>
      </c>
      <c r="CL12" s="80" t="s">
        <v>339</v>
      </c>
      <c r="CM12" s="80" t="s">
        <v>198</v>
      </c>
      <c r="CN12" s="80" t="s">
        <v>455</v>
      </c>
      <c r="CO12" s="80" t="s">
        <v>455</v>
      </c>
      <c r="CP12" s="80" t="s">
        <v>340</v>
      </c>
      <c r="CQ12" s="80"/>
      <c r="CR12" s="80"/>
      <c r="CS12" s="80"/>
      <c r="CT12" s="80"/>
      <c r="CU12" s="80"/>
      <c r="CV12" s="80"/>
    </row>
    <row r="13" spans="1:100" ht="26.1" customHeight="1" thickBot="1">
      <c r="A13" s="86" t="s">
        <v>41</v>
      </c>
      <c r="B13" s="80" t="s">
        <v>339</v>
      </c>
      <c r="C13" s="80"/>
      <c r="D13" s="80" t="s">
        <v>340</v>
      </c>
      <c r="E13" s="168"/>
      <c r="F13" s="80"/>
      <c r="G13" s="136" t="s">
        <v>154</v>
      </c>
      <c r="H13" s="80" t="s">
        <v>575</v>
      </c>
      <c r="I13" s="80"/>
      <c r="J13" s="96" t="s">
        <v>589</v>
      </c>
      <c r="K13" s="80"/>
      <c r="L13" s="96" t="s">
        <v>500</v>
      </c>
      <c r="M13" s="80"/>
      <c r="N13" s="80"/>
      <c r="O13" s="136"/>
      <c r="P13" s="80" t="s">
        <v>92</v>
      </c>
      <c r="Q13" s="80" t="s">
        <v>790</v>
      </c>
      <c r="R13" s="80"/>
      <c r="S13" s="80"/>
      <c r="T13" s="146" t="s">
        <v>154</v>
      </c>
      <c r="U13" s="80"/>
      <c r="V13" s="80" t="s">
        <v>443</v>
      </c>
      <c r="W13" s="80"/>
      <c r="X13" s="80"/>
      <c r="Y13" s="80"/>
      <c r="Z13" s="80" t="s">
        <v>400</v>
      </c>
      <c r="AA13" s="80"/>
      <c r="AB13" s="96"/>
      <c r="AC13" s="80" t="s">
        <v>561</v>
      </c>
      <c r="AD13" s="80"/>
      <c r="AE13" s="80" t="s">
        <v>632</v>
      </c>
      <c r="AF13" s="80"/>
      <c r="AG13" s="80" t="s">
        <v>632</v>
      </c>
      <c r="AH13" s="80" t="s">
        <v>632</v>
      </c>
      <c r="AI13" s="80"/>
      <c r="AJ13" s="95"/>
      <c r="AK13" s="95"/>
      <c r="AL13" s="99"/>
      <c r="AM13" s="136" t="s">
        <v>340</v>
      </c>
      <c r="AN13" s="136" t="s">
        <v>340</v>
      </c>
      <c r="AO13" s="80"/>
      <c r="AP13" s="96" t="s">
        <v>249</v>
      </c>
      <c r="AQ13" s="96" t="s">
        <v>508</v>
      </c>
      <c r="AR13" s="80"/>
      <c r="AS13" s="136" t="s">
        <v>631</v>
      </c>
      <c r="AT13" s="80" t="s">
        <v>631</v>
      </c>
      <c r="AU13" s="80"/>
      <c r="AV13" s="96" t="s">
        <v>353</v>
      </c>
      <c r="AW13" s="96" t="s">
        <v>353</v>
      </c>
      <c r="AX13" s="96" t="s">
        <v>353</v>
      </c>
      <c r="AY13" s="96" t="s">
        <v>353</v>
      </c>
      <c r="AZ13" s="80" t="s">
        <v>340</v>
      </c>
      <c r="BA13" s="95" t="s">
        <v>489</v>
      </c>
      <c r="BB13" s="80" t="s">
        <v>791</v>
      </c>
      <c r="BC13" s="80" t="s">
        <v>340</v>
      </c>
      <c r="BD13" s="143" t="s">
        <v>297</v>
      </c>
      <c r="BE13" s="143" t="s">
        <v>272</v>
      </c>
      <c r="BF13" s="143" t="s">
        <v>298</v>
      </c>
      <c r="BG13" s="80" t="s">
        <v>586</v>
      </c>
      <c r="BH13" s="80"/>
      <c r="BI13" s="80"/>
      <c r="BJ13" s="80"/>
      <c r="BK13" s="80"/>
      <c r="BL13" s="80" t="s">
        <v>340</v>
      </c>
      <c r="BM13" s="80" t="s">
        <v>340</v>
      </c>
      <c r="BN13" s="80"/>
      <c r="BO13" s="80"/>
      <c r="BP13" s="80"/>
      <c r="BQ13" s="80"/>
      <c r="BR13" s="80"/>
      <c r="BS13" s="80"/>
      <c r="BT13" s="80"/>
      <c r="BU13" s="80"/>
      <c r="BV13" s="80"/>
      <c r="BW13" s="80"/>
      <c r="BX13" s="87"/>
      <c r="BY13" s="80" t="s">
        <v>340</v>
      </c>
      <c r="BZ13" s="95"/>
      <c r="CA13" s="80" t="s">
        <v>394</v>
      </c>
      <c r="CB13" s="80"/>
      <c r="CC13" s="80"/>
      <c r="CD13" s="80"/>
      <c r="CE13" s="80"/>
      <c r="CF13" s="96"/>
      <c r="CG13" s="96" t="s">
        <v>530</v>
      </c>
      <c r="CH13" s="96" t="s">
        <v>530</v>
      </c>
      <c r="CI13" s="96" t="s">
        <v>560</v>
      </c>
      <c r="CJ13" s="80" t="s">
        <v>792</v>
      </c>
      <c r="CK13" s="80"/>
      <c r="CL13" s="80" t="s">
        <v>340</v>
      </c>
      <c r="CM13" s="80" t="s">
        <v>559</v>
      </c>
      <c r="CN13" s="80" t="s">
        <v>456</v>
      </c>
      <c r="CO13" s="80" t="s">
        <v>456</v>
      </c>
      <c r="CP13" s="80"/>
      <c r="CQ13" s="80"/>
      <c r="CR13" s="80"/>
      <c r="CS13" s="80"/>
      <c r="CT13" s="80"/>
      <c r="CU13" s="80"/>
      <c r="CV13" s="80"/>
    </row>
    <row r="14" spans="1:100" ht="26.1" customHeight="1" thickBot="1">
      <c r="A14" s="86" t="s">
        <v>42</v>
      </c>
      <c r="B14" s="87" t="s">
        <v>340</v>
      </c>
      <c r="C14" s="87"/>
      <c r="D14" s="87"/>
      <c r="E14" s="169"/>
      <c r="F14" s="87"/>
      <c r="G14" s="135"/>
      <c r="H14" s="80" t="s">
        <v>576</v>
      </c>
      <c r="I14" s="87"/>
      <c r="J14" s="177"/>
      <c r="K14" s="87"/>
      <c r="L14" s="96"/>
      <c r="M14" s="87"/>
      <c r="N14" s="87"/>
      <c r="O14" s="135"/>
      <c r="P14" s="80" t="s">
        <v>237</v>
      </c>
      <c r="Q14" s="87" t="s">
        <v>793</v>
      </c>
      <c r="R14" s="87"/>
      <c r="S14" s="87"/>
      <c r="T14" s="87"/>
      <c r="U14" s="87"/>
      <c r="V14" s="87"/>
      <c r="W14" s="87"/>
      <c r="X14" s="87"/>
      <c r="Y14" s="87"/>
      <c r="Z14" s="135"/>
      <c r="AA14" s="87"/>
      <c r="AB14" s="96"/>
      <c r="AC14" s="87"/>
      <c r="AD14" s="87"/>
      <c r="AE14" s="87"/>
      <c r="AF14" s="87"/>
      <c r="AG14" s="87"/>
      <c r="AH14" s="184"/>
      <c r="AI14" s="87"/>
      <c r="AJ14" s="82"/>
      <c r="AK14" s="82"/>
      <c r="AL14" s="187"/>
      <c r="AM14" s="135"/>
      <c r="AN14" s="87"/>
      <c r="AO14" s="87"/>
      <c r="AP14" s="96" t="s">
        <v>560</v>
      </c>
      <c r="AQ14" s="87"/>
      <c r="AR14" s="87"/>
      <c r="AS14" s="135" t="s">
        <v>632</v>
      </c>
      <c r="AT14" s="87" t="s">
        <v>632</v>
      </c>
      <c r="AU14" s="87"/>
      <c r="AV14" s="96"/>
      <c r="AW14" s="87"/>
      <c r="AX14" s="87"/>
      <c r="AY14" s="80"/>
      <c r="AZ14" s="87"/>
      <c r="BA14" s="80" t="s">
        <v>536</v>
      </c>
      <c r="BB14" s="87" t="s">
        <v>587</v>
      </c>
      <c r="BC14" s="87"/>
      <c r="BD14" s="143" t="s">
        <v>273</v>
      </c>
      <c r="BE14" s="143" t="s">
        <v>282</v>
      </c>
      <c r="BF14" s="143" t="s">
        <v>273</v>
      </c>
      <c r="BG14" s="80" t="s">
        <v>587</v>
      </c>
      <c r="BH14" s="87"/>
      <c r="BI14" s="87"/>
      <c r="BJ14" s="87"/>
      <c r="BK14" s="87"/>
      <c r="BL14" s="87"/>
      <c r="BM14" s="87"/>
      <c r="BN14" s="87"/>
      <c r="BO14" s="87"/>
      <c r="BP14" s="87"/>
      <c r="BQ14" s="87"/>
      <c r="BR14" s="87"/>
      <c r="BS14" s="87"/>
      <c r="BT14" s="87"/>
      <c r="BU14" s="87"/>
      <c r="BV14" s="87"/>
      <c r="BW14" s="87"/>
      <c r="BX14" s="87"/>
      <c r="BY14" s="87"/>
      <c r="BZ14" s="82"/>
      <c r="CA14" s="80" t="s">
        <v>340</v>
      </c>
      <c r="CB14" s="87"/>
      <c r="CC14" s="87"/>
      <c r="CD14" s="87"/>
      <c r="CE14" s="87"/>
      <c r="CF14" s="96"/>
      <c r="CG14" s="96"/>
      <c r="CH14" s="96"/>
      <c r="CI14" s="87"/>
      <c r="CJ14" s="87" t="s">
        <v>632</v>
      </c>
      <c r="CK14" s="87"/>
      <c r="CL14" s="80"/>
      <c r="CM14" s="87"/>
      <c r="CN14" s="80" t="s">
        <v>558</v>
      </c>
      <c r="CO14" s="80" t="s">
        <v>558</v>
      </c>
      <c r="CP14" s="87"/>
      <c r="CQ14" s="87"/>
      <c r="CR14" s="87"/>
      <c r="CS14" s="87"/>
      <c r="CT14" s="87"/>
      <c r="CU14" s="87"/>
      <c r="CV14" s="87"/>
    </row>
    <row r="15" spans="1:100" ht="26.1" customHeight="1" thickBot="1">
      <c r="A15" s="86" t="s">
        <v>103</v>
      </c>
      <c r="B15" s="87"/>
      <c r="C15" s="87"/>
      <c r="D15" s="87"/>
      <c r="E15" s="169"/>
      <c r="F15" s="87"/>
      <c r="G15" s="135"/>
      <c r="H15" s="80" t="s">
        <v>577</v>
      </c>
      <c r="I15" s="87"/>
      <c r="J15" s="177"/>
      <c r="K15" s="87"/>
      <c r="L15" s="96"/>
      <c r="M15" s="87"/>
      <c r="N15" s="87"/>
      <c r="O15" s="87"/>
      <c r="P15" s="80" t="s">
        <v>204</v>
      </c>
      <c r="Q15" s="87" t="s">
        <v>632</v>
      </c>
      <c r="R15" s="87"/>
      <c r="S15" s="87"/>
      <c r="T15" s="87"/>
      <c r="U15" s="87"/>
      <c r="V15" s="87"/>
      <c r="W15" s="87"/>
      <c r="X15" s="87"/>
      <c r="Y15" s="87"/>
      <c r="Z15" s="87"/>
      <c r="AA15" s="87"/>
      <c r="AB15" s="96"/>
      <c r="AC15" s="87"/>
      <c r="AD15" s="87"/>
      <c r="AE15" s="87"/>
      <c r="AF15" s="87"/>
      <c r="AG15" s="87"/>
      <c r="AH15" s="87"/>
      <c r="AI15" s="87"/>
      <c r="AJ15" s="82"/>
      <c r="AK15" s="82"/>
      <c r="AL15" s="82"/>
      <c r="AM15" s="135"/>
      <c r="AN15" s="87"/>
      <c r="AO15" s="87"/>
      <c r="AP15" s="87"/>
      <c r="AQ15" s="87"/>
      <c r="AR15" s="87"/>
      <c r="AS15" s="87"/>
      <c r="AT15" s="87"/>
      <c r="AU15" s="87"/>
      <c r="AV15" s="87"/>
      <c r="AW15" s="87"/>
      <c r="AX15" s="87"/>
      <c r="AY15" s="87"/>
      <c r="AZ15" s="87"/>
      <c r="BA15" s="82"/>
      <c r="BB15" s="87"/>
      <c r="BC15" s="87"/>
      <c r="BD15" s="143" t="s">
        <v>283</v>
      </c>
      <c r="BE15" s="143" t="s">
        <v>288</v>
      </c>
      <c r="BF15" s="143" t="s">
        <v>282</v>
      </c>
      <c r="BG15" s="80"/>
      <c r="BH15" s="87"/>
      <c r="BI15" s="87"/>
      <c r="BJ15" s="87"/>
      <c r="BK15" s="87"/>
      <c r="BL15" s="87"/>
      <c r="BM15" s="87"/>
      <c r="BN15" s="87"/>
      <c r="BO15" s="87"/>
      <c r="BP15" s="87"/>
      <c r="BQ15" s="87"/>
      <c r="BR15" s="87"/>
      <c r="BS15" s="87"/>
      <c r="BT15" s="87"/>
      <c r="BU15" s="87"/>
      <c r="BV15" s="87"/>
      <c r="BW15" s="87"/>
      <c r="BX15" s="87"/>
      <c r="BY15" s="87"/>
      <c r="BZ15" s="82"/>
      <c r="CA15" s="87"/>
      <c r="CB15" s="87"/>
      <c r="CC15" s="87"/>
      <c r="CD15" s="87"/>
      <c r="CE15" s="87"/>
      <c r="CF15" s="87"/>
      <c r="CG15" s="96"/>
      <c r="CH15" s="96"/>
      <c r="CI15" s="87"/>
      <c r="CJ15" s="87"/>
      <c r="CK15" s="87"/>
      <c r="CL15" s="80"/>
      <c r="CM15" s="87"/>
      <c r="CN15" s="87"/>
      <c r="CO15" s="87"/>
      <c r="CP15" s="87"/>
      <c r="CQ15" s="87"/>
      <c r="CR15" s="87"/>
      <c r="CS15" s="87"/>
      <c r="CT15" s="87"/>
      <c r="CU15" s="87"/>
      <c r="CV15" s="87"/>
    </row>
    <row r="16" spans="1:100" ht="26.1" customHeight="1" thickBot="1">
      <c r="A16" s="86" t="s">
        <v>269</v>
      </c>
      <c r="B16" s="87"/>
      <c r="C16" s="87"/>
      <c r="D16" s="87"/>
      <c r="E16" s="169"/>
      <c r="F16" s="87"/>
      <c r="G16" s="135"/>
      <c r="H16" s="80" t="s">
        <v>568</v>
      </c>
      <c r="I16" s="87"/>
      <c r="J16" s="177"/>
      <c r="K16" s="87"/>
      <c r="L16" s="96"/>
      <c r="M16" s="87"/>
      <c r="N16" s="87"/>
      <c r="O16" s="87"/>
      <c r="P16" s="80"/>
      <c r="Q16" s="87"/>
      <c r="R16" s="87"/>
      <c r="S16" s="87"/>
      <c r="T16" s="87"/>
      <c r="U16" s="87"/>
      <c r="V16" s="87"/>
      <c r="W16" s="87"/>
      <c r="X16" s="87"/>
      <c r="Y16" s="87"/>
      <c r="Z16" s="87"/>
      <c r="AA16" s="87"/>
      <c r="AB16" s="96"/>
      <c r="AC16" s="87"/>
      <c r="AD16" s="87"/>
      <c r="AE16" s="87"/>
      <c r="AF16" s="87"/>
      <c r="AG16" s="87"/>
      <c r="AH16" s="87"/>
      <c r="AI16" s="87"/>
      <c r="AJ16" s="188"/>
      <c r="AK16" s="82"/>
      <c r="AL16" s="82"/>
      <c r="AM16" s="135"/>
      <c r="AN16" s="87"/>
      <c r="AO16" s="87"/>
      <c r="AP16" s="87"/>
      <c r="AQ16" s="87"/>
      <c r="AR16" s="87"/>
      <c r="AS16" s="87"/>
      <c r="AT16" s="87"/>
      <c r="AU16" s="87"/>
      <c r="AV16" s="87"/>
      <c r="AW16" s="87"/>
      <c r="AX16" s="87"/>
      <c r="AY16" s="87"/>
      <c r="AZ16" s="87"/>
      <c r="BA16" s="82"/>
      <c r="BB16" s="87"/>
      <c r="BC16" s="87"/>
      <c r="BD16" s="143" t="s">
        <v>288</v>
      </c>
      <c r="BE16" s="143"/>
      <c r="BF16" s="143" t="s">
        <v>279</v>
      </c>
      <c r="BG16" s="80"/>
      <c r="BH16" s="87"/>
      <c r="BI16" s="87"/>
      <c r="BJ16" s="87"/>
      <c r="BK16" s="87"/>
      <c r="BL16" s="87"/>
      <c r="BM16" s="87"/>
      <c r="BN16" s="87"/>
      <c r="BO16" s="87"/>
      <c r="BP16" s="87"/>
      <c r="BQ16" s="87"/>
      <c r="BR16" s="87"/>
      <c r="BS16" s="87"/>
      <c r="BT16" s="87"/>
      <c r="BU16" s="87"/>
      <c r="BV16" s="87"/>
      <c r="BW16" s="87"/>
      <c r="BX16" s="87"/>
      <c r="BY16" s="87"/>
      <c r="BZ16" s="82"/>
      <c r="CA16" s="87"/>
      <c r="CB16" s="87"/>
      <c r="CC16" s="87"/>
      <c r="CD16" s="87"/>
      <c r="CE16" s="87"/>
      <c r="CF16" s="87"/>
      <c r="CG16" s="96"/>
      <c r="CH16" s="96"/>
      <c r="CI16" s="87"/>
      <c r="CJ16" s="87"/>
      <c r="CK16" s="87"/>
      <c r="CL16" s="80"/>
      <c r="CM16" s="87"/>
      <c r="CN16" s="87"/>
      <c r="CO16" s="87"/>
      <c r="CP16" s="87"/>
      <c r="CQ16" s="87"/>
      <c r="CR16" s="87"/>
      <c r="CS16" s="87"/>
      <c r="CT16" s="87"/>
      <c r="CU16" s="87"/>
      <c r="CV16" s="87"/>
    </row>
    <row r="17" spans="1:51" ht="25.7" customHeight="1">
      <c r="A17" s="86"/>
      <c r="C17" s="186" t="s">
        <v>637</v>
      </c>
      <c r="O17" s="186" t="s">
        <v>637</v>
      </c>
      <c r="R17" s="164"/>
      <c r="V17" s="186" t="s">
        <v>638</v>
      </c>
      <c r="W17" s="87"/>
      <c r="Y17" s="186" t="s">
        <v>638</v>
      </c>
      <c r="AJ17" s="165"/>
      <c r="AY17" s="186" t="s">
        <v>638</v>
      </c>
    </row>
    <row r="18" spans="1:51" ht="25.7" customHeight="1">
      <c r="A18" s="86"/>
    </row>
    <row r="19" spans="1:51" ht="25.7" customHeight="1">
      <c r="A19" s="86"/>
    </row>
    <row r="20" spans="1:51" ht="26.1" customHeight="1">
      <c r="A20" s="83"/>
    </row>
    <row r="21" spans="1:51" ht="26.1" customHeight="1">
      <c r="A21" s="83" t="s">
        <v>58</v>
      </c>
    </row>
    <row r="22" spans="1:51" ht="26.1" customHeight="1">
      <c r="A22" s="83" t="s">
        <v>59</v>
      </c>
    </row>
    <row r="23" spans="1:51" ht="26.1" customHeight="1">
      <c r="A23" s="83" t="s">
        <v>80</v>
      </c>
    </row>
    <row r="26" spans="1:51" ht="26.1" customHeight="1">
      <c r="A26" s="123" t="s">
        <v>212</v>
      </c>
    </row>
    <row r="27" spans="1:51" ht="26.1" customHeight="1">
      <c r="A27" s="123" t="s">
        <v>213</v>
      </c>
    </row>
    <row r="28" spans="1:51" ht="26.1" customHeight="1">
      <c r="A28" s="123" t="s">
        <v>214</v>
      </c>
    </row>
  </sheetData>
  <sheetProtection algorithmName="SHA-512" hashValue="erGw4DYAJkWSKjTGLJvLvFmxs2z+PRAf9ZVO9JieH2mlmhCcpSBs975EXs8fYMPhSL1dVn2h1JP3WEaGb8+A6A==" saltValue="b92ad2P0UgMQcPN6STOzbQ==" spinCount="100000" sheet="1" objects="1" scenarios="1"/>
  <sortState columnSort="1" ref="B1:CP16">
    <sortCondition ref="B1:CP1"/>
  </sortState>
  <phoneticPr fontId="1" type="noConversion"/>
  <conditionalFormatting sqref="B3:D16 BH16:BJ16 BL16:CV16 CW16:DA1048576 BH17:CV1048576">
    <cfRule type="expression" dxfId="77" priority="77">
      <formula>MOD(COLUMN(),2)=0</formula>
    </cfRule>
  </conditionalFormatting>
  <conditionalFormatting sqref="B17:AI1048576">
    <cfRule type="expression" dxfId="76" priority="1">
      <formula>MOD(COLUMN(),2)=0</formula>
    </cfRule>
  </conditionalFormatting>
  <conditionalFormatting sqref="B1:DA2">
    <cfRule type="expression" dxfId="75" priority="9">
      <formula>MOD(COLUMN(),2)=0</formula>
    </cfRule>
  </conditionalFormatting>
  <conditionalFormatting sqref="F3:AI16">
    <cfRule type="expression" dxfId="74" priority="4">
      <formula>MOD(COLUMN(),2)=0</formula>
    </cfRule>
  </conditionalFormatting>
  <conditionalFormatting sqref="AJ3:BG1048576">
    <cfRule type="expression" dxfId="73" priority="3">
      <formula>MOD(COLUMN(),2)=0</formula>
    </cfRule>
  </conditionalFormatting>
  <conditionalFormatting sqref="AZ12:BA13">
    <cfRule type="expression" dxfId="72" priority="13">
      <formula>MOD(COLUMN(),2)=0</formula>
    </cfRule>
  </conditionalFormatting>
  <conditionalFormatting sqref="BH11:BI15">
    <cfRule type="expression" dxfId="71" priority="23">
      <formula>MOD(COLUMN(),2)=0</formula>
    </cfRule>
  </conditionalFormatting>
  <conditionalFormatting sqref="BH3:BK10">
    <cfRule type="expression" dxfId="70" priority="17">
      <formula>MOD(COLUMN(),2)=0</formula>
    </cfRule>
  </conditionalFormatting>
  <conditionalFormatting sqref="BJ11:BK13 BJ14:CD14 CE14:DA15 BK14:BK16 BJ15 BL15:CD15">
    <cfRule type="expression" dxfId="69" priority="15">
      <formula>MOD(COLUMN(),2)=0</formula>
    </cfRule>
  </conditionalFormatting>
  <conditionalFormatting sqref="BL3:DA13">
    <cfRule type="expression" dxfId="68" priority="34">
      <formula>MOD(COLUMN(),2)=0</formula>
    </cfRule>
  </conditionalFormatting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A1:AA51"/>
  <sheetViews>
    <sheetView showGridLines="0" tabSelected="1" view="pageBreakPreview" zoomScale="110" zoomScaleNormal="70" zoomScaleSheetLayoutView="110" workbookViewId="0">
      <pane xSplit="3" ySplit="7" topLeftCell="D8" activePane="bottomRight" state="frozenSplit"/>
      <selection activeCell="D8" sqref="D8"/>
      <selection pane="topRight" activeCell="D8" sqref="D8"/>
      <selection pane="bottomLeft" activeCell="D8" sqref="D8"/>
      <selection pane="bottomRight" activeCell="C4" sqref="C4:H5"/>
    </sheetView>
  </sheetViews>
  <sheetFormatPr baseColWidth="10" defaultRowHeight="14.25"/>
  <cols>
    <col min="1" max="1" width="6.140625" style="23" customWidth="1"/>
    <col min="2" max="2" width="27" style="8" customWidth="1"/>
    <col min="3" max="3" width="21.42578125" style="8" customWidth="1"/>
    <col min="4" max="4" width="17.5703125" style="8" customWidth="1"/>
    <col min="5" max="5" width="40.85546875" style="8" customWidth="1"/>
    <col min="6" max="6" width="24.140625" style="8" bestFit="1" customWidth="1"/>
    <col min="7" max="7" width="15.140625" style="8" customWidth="1"/>
    <col min="8" max="8" width="12.42578125" style="22" customWidth="1"/>
    <col min="9" max="9" width="5.140625" style="8" customWidth="1"/>
    <col min="10" max="10" width="14.85546875" style="8" customWidth="1"/>
    <col min="11" max="11" width="16.5703125" style="8" customWidth="1"/>
    <col min="12" max="12" width="14.5703125" style="8" customWidth="1"/>
    <col min="13" max="13" width="14.42578125" style="8" customWidth="1"/>
    <col min="14" max="14" width="17" style="8" customWidth="1"/>
    <col min="15" max="15" width="16.140625" style="8" customWidth="1"/>
    <col min="16" max="16" width="16.42578125" style="8" customWidth="1"/>
    <col min="17" max="17" width="11.5703125" style="8"/>
    <col min="18" max="20" width="11.5703125" style="67"/>
    <col min="21" max="261" width="11.5703125" style="8"/>
    <col min="262" max="262" width="17.5703125" style="8" customWidth="1"/>
    <col min="263" max="266" width="11.5703125" style="8"/>
    <col min="267" max="267" width="16.5703125" style="8" customWidth="1"/>
    <col min="268" max="268" width="12.42578125" style="8" customWidth="1"/>
    <col min="269" max="269" width="11.42578125" style="8" bestFit="1" customWidth="1"/>
    <col min="270" max="270" width="16.42578125" style="8" customWidth="1"/>
    <col min="271" max="271" width="16.140625" style="8" customWidth="1"/>
    <col min="272" max="272" width="16.42578125" style="8" customWidth="1"/>
    <col min="273" max="517" width="11.5703125" style="8"/>
    <col min="518" max="518" width="17.5703125" style="8" customWidth="1"/>
    <col min="519" max="522" width="11.5703125" style="8"/>
    <col min="523" max="523" width="16.5703125" style="8" customWidth="1"/>
    <col min="524" max="524" width="12.42578125" style="8" customWidth="1"/>
    <col min="525" max="525" width="11.42578125" style="8" bestFit="1" customWidth="1"/>
    <col min="526" max="526" width="16.42578125" style="8" customWidth="1"/>
    <col min="527" max="527" width="16.140625" style="8" customWidth="1"/>
    <col min="528" max="528" width="16.42578125" style="8" customWidth="1"/>
    <col min="529" max="773" width="11.5703125" style="8"/>
    <col min="774" max="774" width="17.5703125" style="8" customWidth="1"/>
    <col min="775" max="778" width="11.5703125" style="8"/>
    <col min="779" max="779" width="16.5703125" style="8" customWidth="1"/>
    <col min="780" max="780" width="12.42578125" style="8" customWidth="1"/>
    <col min="781" max="781" width="11.42578125" style="8" bestFit="1" customWidth="1"/>
    <col min="782" max="782" width="16.42578125" style="8" customWidth="1"/>
    <col min="783" max="783" width="16.140625" style="8" customWidth="1"/>
    <col min="784" max="784" width="16.42578125" style="8" customWidth="1"/>
    <col min="785" max="1029" width="11.5703125" style="8"/>
    <col min="1030" max="1030" width="17.5703125" style="8" customWidth="1"/>
    <col min="1031" max="1034" width="11.5703125" style="8"/>
    <col min="1035" max="1035" width="16.5703125" style="8" customWidth="1"/>
    <col min="1036" max="1036" width="12.42578125" style="8" customWidth="1"/>
    <col min="1037" max="1037" width="11.42578125" style="8" bestFit="1" customWidth="1"/>
    <col min="1038" max="1038" width="16.42578125" style="8" customWidth="1"/>
    <col min="1039" max="1039" width="16.140625" style="8" customWidth="1"/>
    <col min="1040" max="1040" width="16.42578125" style="8" customWidth="1"/>
    <col min="1041" max="1285" width="11.5703125" style="8"/>
    <col min="1286" max="1286" width="17.5703125" style="8" customWidth="1"/>
    <col min="1287" max="1290" width="11.5703125" style="8"/>
    <col min="1291" max="1291" width="16.5703125" style="8" customWidth="1"/>
    <col min="1292" max="1292" width="12.42578125" style="8" customWidth="1"/>
    <col min="1293" max="1293" width="11.42578125" style="8" bestFit="1" customWidth="1"/>
    <col min="1294" max="1294" width="16.42578125" style="8" customWidth="1"/>
    <col min="1295" max="1295" width="16.140625" style="8" customWidth="1"/>
    <col min="1296" max="1296" width="16.42578125" style="8" customWidth="1"/>
    <col min="1297" max="1541" width="11.5703125" style="8"/>
    <col min="1542" max="1542" width="17.5703125" style="8" customWidth="1"/>
    <col min="1543" max="1546" width="11.5703125" style="8"/>
    <col min="1547" max="1547" width="16.5703125" style="8" customWidth="1"/>
    <col min="1548" max="1548" width="12.42578125" style="8" customWidth="1"/>
    <col min="1549" max="1549" width="11.42578125" style="8" bestFit="1" customWidth="1"/>
    <col min="1550" max="1550" width="16.42578125" style="8" customWidth="1"/>
    <col min="1551" max="1551" width="16.140625" style="8" customWidth="1"/>
    <col min="1552" max="1552" width="16.42578125" style="8" customWidth="1"/>
    <col min="1553" max="1797" width="11.5703125" style="8"/>
    <col min="1798" max="1798" width="17.5703125" style="8" customWidth="1"/>
    <col min="1799" max="1802" width="11.5703125" style="8"/>
    <col min="1803" max="1803" width="16.5703125" style="8" customWidth="1"/>
    <col min="1804" max="1804" width="12.42578125" style="8" customWidth="1"/>
    <col min="1805" max="1805" width="11.42578125" style="8" bestFit="1" customWidth="1"/>
    <col min="1806" max="1806" width="16.42578125" style="8" customWidth="1"/>
    <col min="1807" max="1807" width="16.140625" style="8" customWidth="1"/>
    <col min="1808" max="1808" width="16.42578125" style="8" customWidth="1"/>
    <col min="1809" max="2053" width="11.5703125" style="8"/>
    <col min="2054" max="2054" width="17.5703125" style="8" customWidth="1"/>
    <col min="2055" max="2058" width="11.5703125" style="8"/>
    <col min="2059" max="2059" width="16.5703125" style="8" customWidth="1"/>
    <col min="2060" max="2060" width="12.42578125" style="8" customWidth="1"/>
    <col min="2061" max="2061" width="11.42578125" style="8" bestFit="1" customWidth="1"/>
    <col min="2062" max="2062" width="16.42578125" style="8" customWidth="1"/>
    <col min="2063" max="2063" width="16.140625" style="8" customWidth="1"/>
    <col min="2064" max="2064" width="16.42578125" style="8" customWidth="1"/>
    <col min="2065" max="2309" width="11.5703125" style="8"/>
    <col min="2310" max="2310" width="17.5703125" style="8" customWidth="1"/>
    <col min="2311" max="2314" width="11.5703125" style="8"/>
    <col min="2315" max="2315" width="16.5703125" style="8" customWidth="1"/>
    <col min="2316" max="2316" width="12.42578125" style="8" customWidth="1"/>
    <col min="2317" max="2317" width="11.42578125" style="8" bestFit="1" customWidth="1"/>
    <col min="2318" max="2318" width="16.42578125" style="8" customWidth="1"/>
    <col min="2319" max="2319" width="16.140625" style="8" customWidth="1"/>
    <col min="2320" max="2320" width="16.42578125" style="8" customWidth="1"/>
    <col min="2321" max="2565" width="11.5703125" style="8"/>
    <col min="2566" max="2566" width="17.5703125" style="8" customWidth="1"/>
    <col min="2567" max="2570" width="11.5703125" style="8"/>
    <col min="2571" max="2571" width="16.5703125" style="8" customWidth="1"/>
    <col min="2572" max="2572" width="12.42578125" style="8" customWidth="1"/>
    <col min="2573" max="2573" width="11.42578125" style="8" bestFit="1" customWidth="1"/>
    <col min="2574" max="2574" width="16.42578125" style="8" customWidth="1"/>
    <col min="2575" max="2575" width="16.140625" style="8" customWidth="1"/>
    <col min="2576" max="2576" width="16.42578125" style="8" customWidth="1"/>
    <col min="2577" max="2821" width="11.5703125" style="8"/>
    <col min="2822" max="2822" width="17.5703125" style="8" customWidth="1"/>
    <col min="2823" max="2826" width="11.5703125" style="8"/>
    <col min="2827" max="2827" width="16.5703125" style="8" customWidth="1"/>
    <col min="2828" max="2828" width="12.42578125" style="8" customWidth="1"/>
    <col min="2829" max="2829" width="11.42578125" style="8" bestFit="1" customWidth="1"/>
    <col min="2830" max="2830" width="16.42578125" style="8" customWidth="1"/>
    <col min="2831" max="2831" width="16.140625" style="8" customWidth="1"/>
    <col min="2832" max="2832" width="16.42578125" style="8" customWidth="1"/>
    <col min="2833" max="3077" width="11.5703125" style="8"/>
    <col min="3078" max="3078" width="17.5703125" style="8" customWidth="1"/>
    <col min="3079" max="3082" width="11.5703125" style="8"/>
    <col min="3083" max="3083" width="16.5703125" style="8" customWidth="1"/>
    <col min="3084" max="3084" width="12.42578125" style="8" customWidth="1"/>
    <col min="3085" max="3085" width="11.42578125" style="8" bestFit="1" customWidth="1"/>
    <col min="3086" max="3086" width="16.42578125" style="8" customWidth="1"/>
    <col min="3087" max="3087" width="16.140625" style="8" customWidth="1"/>
    <col min="3088" max="3088" width="16.42578125" style="8" customWidth="1"/>
    <col min="3089" max="3333" width="11.5703125" style="8"/>
    <col min="3334" max="3334" width="17.5703125" style="8" customWidth="1"/>
    <col min="3335" max="3338" width="11.5703125" style="8"/>
    <col min="3339" max="3339" width="16.5703125" style="8" customWidth="1"/>
    <col min="3340" max="3340" width="12.42578125" style="8" customWidth="1"/>
    <col min="3341" max="3341" width="11.42578125" style="8" bestFit="1" customWidth="1"/>
    <col min="3342" max="3342" width="16.42578125" style="8" customWidth="1"/>
    <col min="3343" max="3343" width="16.140625" style="8" customWidth="1"/>
    <col min="3344" max="3344" width="16.42578125" style="8" customWidth="1"/>
    <col min="3345" max="3589" width="11.5703125" style="8"/>
    <col min="3590" max="3590" width="17.5703125" style="8" customWidth="1"/>
    <col min="3591" max="3594" width="11.5703125" style="8"/>
    <col min="3595" max="3595" width="16.5703125" style="8" customWidth="1"/>
    <col min="3596" max="3596" width="12.42578125" style="8" customWidth="1"/>
    <col min="3597" max="3597" width="11.42578125" style="8" bestFit="1" customWidth="1"/>
    <col min="3598" max="3598" width="16.42578125" style="8" customWidth="1"/>
    <col min="3599" max="3599" width="16.140625" style="8" customWidth="1"/>
    <col min="3600" max="3600" width="16.42578125" style="8" customWidth="1"/>
    <col min="3601" max="3845" width="11.5703125" style="8"/>
    <col min="3846" max="3846" width="17.5703125" style="8" customWidth="1"/>
    <col min="3847" max="3850" width="11.5703125" style="8"/>
    <col min="3851" max="3851" width="16.5703125" style="8" customWidth="1"/>
    <col min="3852" max="3852" width="12.42578125" style="8" customWidth="1"/>
    <col min="3853" max="3853" width="11.42578125" style="8" bestFit="1" customWidth="1"/>
    <col min="3854" max="3854" width="16.42578125" style="8" customWidth="1"/>
    <col min="3855" max="3855" width="16.140625" style="8" customWidth="1"/>
    <col min="3856" max="3856" width="16.42578125" style="8" customWidth="1"/>
    <col min="3857" max="4101" width="11.5703125" style="8"/>
    <col min="4102" max="4102" width="17.5703125" style="8" customWidth="1"/>
    <col min="4103" max="4106" width="11.5703125" style="8"/>
    <col min="4107" max="4107" width="16.5703125" style="8" customWidth="1"/>
    <col min="4108" max="4108" width="12.42578125" style="8" customWidth="1"/>
    <col min="4109" max="4109" width="11.42578125" style="8" bestFit="1" customWidth="1"/>
    <col min="4110" max="4110" width="16.42578125" style="8" customWidth="1"/>
    <col min="4111" max="4111" width="16.140625" style="8" customWidth="1"/>
    <col min="4112" max="4112" width="16.42578125" style="8" customWidth="1"/>
    <col min="4113" max="4357" width="11.5703125" style="8"/>
    <col min="4358" max="4358" width="17.5703125" style="8" customWidth="1"/>
    <col min="4359" max="4362" width="11.5703125" style="8"/>
    <col min="4363" max="4363" width="16.5703125" style="8" customWidth="1"/>
    <col min="4364" max="4364" width="12.42578125" style="8" customWidth="1"/>
    <col min="4365" max="4365" width="11.42578125" style="8" bestFit="1" customWidth="1"/>
    <col min="4366" max="4366" width="16.42578125" style="8" customWidth="1"/>
    <col min="4367" max="4367" width="16.140625" style="8" customWidth="1"/>
    <col min="4368" max="4368" width="16.42578125" style="8" customWidth="1"/>
    <col min="4369" max="4613" width="11.5703125" style="8"/>
    <col min="4614" max="4614" width="17.5703125" style="8" customWidth="1"/>
    <col min="4615" max="4618" width="11.5703125" style="8"/>
    <col min="4619" max="4619" width="16.5703125" style="8" customWidth="1"/>
    <col min="4620" max="4620" width="12.42578125" style="8" customWidth="1"/>
    <col min="4621" max="4621" width="11.42578125" style="8" bestFit="1" customWidth="1"/>
    <col min="4622" max="4622" width="16.42578125" style="8" customWidth="1"/>
    <col min="4623" max="4623" width="16.140625" style="8" customWidth="1"/>
    <col min="4624" max="4624" width="16.42578125" style="8" customWidth="1"/>
    <col min="4625" max="4869" width="11.5703125" style="8"/>
    <col min="4870" max="4870" width="17.5703125" style="8" customWidth="1"/>
    <col min="4871" max="4874" width="11.5703125" style="8"/>
    <col min="4875" max="4875" width="16.5703125" style="8" customWidth="1"/>
    <col min="4876" max="4876" width="12.42578125" style="8" customWidth="1"/>
    <col min="4877" max="4877" width="11.42578125" style="8" bestFit="1" customWidth="1"/>
    <col min="4878" max="4878" width="16.42578125" style="8" customWidth="1"/>
    <col min="4879" max="4879" width="16.140625" style="8" customWidth="1"/>
    <col min="4880" max="4880" width="16.42578125" style="8" customWidth="1"/>
    <col min="4881" max="5125" width="11.5703125" style="8"/>
    <col min="5126" max="5126" width="17.5703125" style="8" customWidth="1"/>
    <col min="5127" max="5130" width="11.5703125" style="8"/>
    <col min="5131" max="5131" width="16.5703125" style="8" customWidth="1"/>
    <col min="5132" max="5132" width="12.42578125" style="8" customWidth="1"/>
    <col min="5133" max="5133" width="11.42578125" style="8" bestFit="1" customWidth="1"/>
    <col min="5134" max="5134" width="16.42578125" style="8" customWidth="1"/>
    <col min="5135" max="5135" width="16.140625" style="8" customWidth="1"/>
    <col min="5136" max="5136" width="16.42578125" style="8" customWidth="1"/>
    <col min="5137" max="5381" width="11.5703125" style="8"/>
    <col min="5382" max="5382" width="17.5703125" style="8" customWidth="1"/>
    <col min="5383" max="5386" width="11.5703125" style="8"/>
    <col min="5387" max="5387" width="16.5703125" style="8" customWidth="1"/>
    <col min="5388" max="5388" width="12.42578125" style="8" customWidth="1"/>
    <col min="5389" max="5389" width="11.42578125" style="8" bestFit="1" customWidth="1"/>
    <col min="5390" max="5390" width="16.42578125" style="8" customWidth="1"/>
    <col min="5391" max="5391" width="16.140625" style="8" customWidth="1"/>
    <col min="5392" max="5392" width="16.42578125" style="8" customWidth="1"/>
    <col min="5393" max="5637" width="11.5703125" style="8"/>
    <col min="5638" max="5638" width="17.5703125" style="8" customWidth="1"/>
    <col min="5639" max="5642" width="11.5703125" style="8"/>
    <col min="5643" max="5643" width="16.5703125" style="8" customWidth="1"/>
    <col min="5644" max="5644" width="12.42578125" style="8" customWidth="1"/>
    <col min="5645" max="5645" width="11.42578125" style="8" bestFit="1" customWidth="1"/>
    <col min="5646" max="5646" width="16.42578125" style="8" customWidth="1"/>
    <col min="5647" max="5647" width="16.140625" style="8" customWidth="1"/>
    <col min="5648" max="5648" width="16.42578125" style="8" customWidth="1"/>
    <col min="5649" max="5893" width="11.5703125" style="8"/>
    <col min="5894" max="5894" width="17.5703125" style="8" customWidth="1"/>
    <col min="5895" max="5898" width="11.5703125" style="8"/>
    <col min="5899" max="5899" width="16.5703125" style="8" customWidth="1"/>
    <col min="5900" max="5900" width="12.42578125" style="8" customWidth="1"/>
    <col min="5901" max="5901" width="11.42578125" style="8" bestFit="1" customWidth="1"/>
    <col min="5902" max="5902" width="16.42578125" style="8" customWidth="1"/>
    <col min="5903" max="5903" width="16.140625" style="8" customWidth="1"/>
    <col min="5904" max="5904" width="16.42578125" style="8" customWidth="1"/>
    <col min="5905" max="6149" width="11.5703125" style="8"/>
    <col min="6150" max="6150" width="17.5703125" style="8" customWidth="1"/>
    <col min="6151" max="6154" width="11.5703125" style="8"/>
    <col min="6155" max="6155" width="16.5703125" style="8" customWidth="1"/>
    <col min="6156" max="6156" width="12.42578125" style="8" customWidth="1"/>
    <col min="6157" max="6157" width="11.42578125" style="8" bestFit="1" customWidth="1"/>
    <col min="6158" max="6158" width="16.42578125" style="8" customWidth="1"/>
    <col min="6159" max="6159" width="16.140625" style="8" customWidth="1"/>
    <col min="6160" max="6160" width="16.42578125" style="8" customWidth="1"/>
    <col min="6161" max="6405" width="11.5703125" style="8"/>
    <col min="6406" max="6406" width="17.5703125" style="8" customWidth="1"/>
    <col min="6407" max="6410" width="11.5703125" style="8"/>
    <col min="6411" max="6411" width="16.5703125" style="8" customWidth="1"/>
    <col min="6412" max="6412" width="12.42578125" style="8" customWidth="1"/>
    <col min="6413" max="6413" width="11.42578125" style="8" bestFit="1" customWidth="1"/>
    <col min="6414" max="6414" width="16.42578125" style="8" customWidth="1"/>
    <col min="6415" max="6415" width="16.140625" style="8" customWidth="1"/>
    <col min="6416" max="6416" width="16.42578125" style="8" customWidth="1"/>
    <col min="6417" max="6661" width="11.5703125" style="8"/>
    <col min="6662" max="6662" width="17.5703125" style="8" customWidth="1"/>
    <col min="6663" max="6666" width="11.5703125" style="8"/>
    <col min="6667" max="6667" width="16.5703125" style="8" customWidth="1"/>
    <col min="6668" max="6668" width="12.42578125" style="8" customWidth="1"/>
    <col min="6669" max="6669" width="11.42578125" style="8" bestFit="1" customWidth="1"/>
    <col min="6670" max="6670" width="16.42578125" style="8" customWidth="1"/>
    <col min="6671" max="6671" width="16.140625" style="8" customWidth="1"/>
    <col min="6672" max="6672" width="16.42578125" style="8" customWidth="1"/>
    <col min="6673" max="6917" width="11.5703125" style="8"/>
    <col min="6918" max="6918" width="17.5703125" style="8" customWidth="1"/>
    <col min="6919" max="6922" width="11.5703125" style="8"/>
    <col min="6923" max="6923" width="16.5703125" style="8" customWidth="1"/>
    <col min="6924" max="6924" width="12.42578125" style="8" customWidth="1"/>
    <col min="6925" max="6925" width="11.42578125" style="8" bestFit="1" customWidth="1"/>
    <col min="6926" max="6926" width="16.42578125" style="8" customWidth="1"/>
    <col min="6927" max="6927" width="16.140625" style="8" customWidth="1"/>
    <col min="6928" max="6928" width="16.42578125" style="8" customWidth="1"/>
    <col min="6929" max="7173" width="11.5703125" style="8"/>
    <col min="7174" max="7174" width="17.5703125" style="8" customWidth="1"/>
    <col min="7175" max="7178" width="11.5703125" style="8"/>
    <col min="7179" max="7179" width="16.5703125" style="8" customWidth="1"/>
    <col min="7180" max="7180" width="12.42578125" style="8" customWidth="1"/>
    <col min="7181" max="7181" width="11.42578125" style="8" bestFit="1" customWidth="1"/>
    <col min="7182" max="7182" width="16.42578125" style="8" customWidth="1"/>
    <col min="7183" max="7183" width="16.140625" style="8" customWidth="1"/>
    <col min="7184" max="7184" width="16.42578125" style="8" customWidth="1"/>
    <col min="7185" max="7429" width="11.5703125" style="8"/>
    <col min="7430" max="7430" width="17.5703125" style="8" customWidth="1"/>
    <col min="7431" max="7434" width="11.5703125" style="8"/>
    <col min="7435" max="7435" width="16.5703125" style="8" customWidth="1"/>
    <col min="7436" max="7436" width="12.42578125" style="8" customWidth="1"/>
    <col min="7437" max="7437" width="11.42578125" style="8" bestFit="1" customWidth="1"/>
    <col min="7438" max="7438" width="16.42578125" style="8" customWidth="1"/>
    <col min="7439" max="7439" width="16.140625" style="8" customWidth="1"/>
    <col min="7440" max="7440" width="16.42578125" style="8" customWidth="1"/>
    <col min="7441" max="7685" width="11.5703125" style="8"/>
    <col min="7686" max="7686" width="17.5703125" style="8" customWidth="1"/>
    <col min="7687" max="7690" width="11.5703125" style="8"/>
    <col min="7691" max="7691" width="16.5703125" style="8" customWidth="1"/>
    <col min="7692" max="7692" width="12.42578125" style="8" customWidth="1"/>
    <col min="7693" max="7693" width="11.42578125" style="8" bestFit="1" customWidth="1"/>
    <col min="7694" max="7694" width="16.42578125" style="8" customWidth="1"/>
    <col min="7695" max="7695" width="16.140625" style="8" customWidth="1"/>
    <col min="7696" max="7696" width="16.42578125" style="8" customWidth="1"/>
    <col min="7697" max="7941" width="11.5703125" style="8"/>
    <col min="7942" max="7942" width="17.5703125" style="8" customWidth="1"/>
    <col min="7943" max="7946" width="11.5703125" style="8"/>
    <col min="7947" max="7947" width="16.5703125" style="8" customWidth="1"/>
    <col min="7948" max="7948" width="12.42578125" style="8" customWidth="1"/>
    <col min="7949" max="7949" width="11.42578125" style="8" bestFit="1" customWidth="1"/>
    <col min="7950" max="7950" width="16.42578125" style="8" customWidth="1"/>
    <col min="7951" max="7951" width="16.140625" style="8" customWidth="1"/>
    <col min="7952" max="7952" width="16.42578125" style="8" customWidth="1"/>
    <col min="7953" max="8197" width="11.5703125" style="8"/>
    <col min="8198" max="8198" width="17.5703125" style="8" customWidth="1"/>
    <col min="8199" max="8202" width="11.5703125" style="8"/>
    <col min="8203" max="8203" width="16.5703125" style="8" customWidth="1"/>
    <col min="8204" max="8204" width="12.42578125" style="8" customWidth="1"/>
    <col min="8205" max="8205" width="11.42578125" style="8" bestFit="1" customWidth="1"/>
    <col min="8206" max="8206" width="16.42578125" style="8" customWidth="1"/>
    <col min="8207" max="8207" width="16.140625" style="8" customWidth="1"/>
    <col min="8208" max="8208" width="16.42578125" style="8" customWidth="1"/>
    <col min="8209" max="8453" width="11.5703125" style="8"/>
    <col min="8454" max="8454" width="17.5703125" style="8" customWidth="1"/>
    <col min="8455" max="8458" width="11.5703125" style="8"/>
    <col min="8459" max="8459" width="16.5703125" style="8" customWidth="1"/>
    <col min="8460" max="8460" width="12.42578125" style="8" customWidth="1"/>
    <col min="8461" max="8461" width="11.42578125" style="8" bestFit="1" customWidth="1"/>
    <col min="8462" max="8462" width="16.42578125" style="8" customWidth="1"/>
    <col min="8463" max="8463" width="16.140625" style="8" customWidth="1"/>
    <col min="8464" max="8464" width="16.42578125" style="8" customWidth="1"/>
    <col min="8465" max="8709" width="11.5703125" style="8"/>
    <col min="8710" max="8710" width="17.5703125" style="8" customWidth="1"/>
    <col min="8711" max="8714" width="11.5703125" style="8"/>
    <col min="8715" max="8715" width="16.5703125" style="8" customWidth="1"/>
    <col min="8716" max="8716" width="12.42578125" style="8" customWidth="1"/>
    <col min="8717" max="8717" width="11.42578125" style="8" bestFit="1" customWidth="1"/>
    <col min="8718" max="8718" width="16.42578125" style="8" customWidth="1"/>
    <col min="8719" max="8719" width="16.140625" style="8" customWidth="1"/>
    <col min="8720" max="8720" width="16.42578125" style="8" customWidth="1"/>
    <col min="8721" max="8965" width="11.5703125" style="8"/>
    <col min="8966" max="8966" width="17.5703125" style="8" customWidth="1"/>
    <col min="8967" max="8970" width="11.5703125" style="8"/>
    <col min="8971" max="8971" width="16.5703125" style="8" customWidth="1"/>
    <col min="8972" max="8972" width="12.42578125" style="8" customWidth="1"/>
    <col min="8973" max="8973" width="11.42578125" style="8" bestFit="1" customWidth="1"/>
    <col min="8974" max="8974" width="16.42578125" style="8" customWidth="1"/>
    <col min="8975" max="8975" width="16.140625" style="8" customWidth="1"/>
    <col min="8976" max="8976" width="16.42578125" style="8" customWidth="1"/>
    <col min="8977" max="9221" width="11.5703125" style="8"/>
    <col min="9222" max="9222" width="17.5703125" style="8" customWidth="1"/>
    <col min="9223" max="9226" width="11.5703125" style="8"/>
    <col min="9227" max="9227" width="16.5703125" style="8" customWidth="1"/>
    <col min="9228" max="9228" width="12.42578125" style="8" customWidth="1"/>
    <col min="9229" max="9229" width="11.42578125" style="8" bestFit="1" customWidth="1"/>
    <col min="9230" max="9230" width="16.42578125" style="8" customWidth="1"/>
    <col min="9231" max="9231" width="16.140625" style="8" customWidth="1"/>
    <col min="9232" max="9232" width="16.42578125" style="8" customWidth="1"/>
    <col min="9233" max="9477" width="11.5703125" style="8"/>
    <col min="9478" max="9478" width="17.5703125" style="8" customWidth="1"/>
    <col min="9479" max="9482" width="11.5703125" style="8"/>
    <col min="9483" max="9483" width="16.5703125" style="8" customWidth="1"/>
    <col min="9484" max="9484" width="12.42578125" style="8" customWidth="1"/>
    <col min="9485" max="9485" width="11.42578125" style="8" bestFit="1" customWidth="1"/>
    <col min="9486" max="9486" width="16.42578125" style="8" customWidth="1"/>
    <col min="9487" max="9487" width="16.140625" style="8" customWidth="1"/>
    <col min="9488" max="9488" width="16.42578125" style="8" customWidth="1"/>
    <col min="9489" max="9733" width="11.5703125" style="8"/>
    <col min="9734" max="9734" width="17.5703125" style="8" customWidth="1"/>
    <col min="9735" max="9738" width="11.5703125" style="8"/>
    <col min="9739" max="9739" width="16.5703125" style="8" customWidth="1"/>
    <col min="9740" max="9740" width="12.42578125" style="8" customWidth="1"/>
    <col min="9741" max="9741" width="11.42578125" style="8" bestFit="1" customWidth="1"/>
    <col min="9742" max="9742" width="16.42578125" style="8" customWidth="1"/>
    <col min="9743" max="9743" width="16.140625" style="8" customWidth="1"/>
    <col min="9744" max="9744" width="16.42578125" style="8" customWidth="1"/>
    <col min="9745" max="9989" width="11.5703125" style="8"/>
    <col min="9990" max="9990" width="17.5703125" style="8" customWidth="1"/>
    <col min="9991" max="9994" width="11.5703125" style="8"/>
    <col min="9995" max="9995" width="16.5703125" style="8" customWidth="1"/>
    <col min="9996" max="9996" width="12.42578125" style="8" customWidth="1"/>
    <col min="9997" max="9997" width="11.42578125" style="8" bestFit="1" customWidth="1"/>
    <col min="9998" max="9998" width="16.42578125" style="8" customWidth="1"/>
    <col min="9999" max="9999" width="16.140625" style="8" customWidth="1"/>
    <col min="10000" max="10000" width="16.42578125" style="8" customWidth="1"/>
    <col min="10001" max="10245" width="11.5703125" style="8"/>
    <col min="10246" max="10246" width="17.5703125" style="8" customWidth="1"/>
    <col min="10247" max="10250" width="11.5703125" style="8"/>
    <col min="10251" max="10251" width="16.5703125" style="8" customWidth="1"/>
    <col min="10252" max="10252" width="12.42578125" style="8" customWidth="1"/>
    <col min="10253" max="10253" width="11.42578125" style="8" bestFit="1" customWidth="1"/>
    <col min="10254" max="10254" width="16.42578125" style="8" customWidth="1"/>
    <col min="10255" max="10255" width="16.140625" style="8" customWidth="1"/>
    <col min="10256" max="10256" width="16.42578125" style="8" customWidth="1"/>
    <col min="10257" max="10501" width="11.5703125" style="8"/>
    <col min="10502" max="10502" width="17.5703125" style="8" customWidth="1"/>
    <col min="10503" max="10506" width="11.5703125" style="8"/>
    <col min="10507" max="10507" width="16.5703125" style="8" customWidth="1"/>
    <col min="10508" max="10508" width="12.42578125" style="8" customWidth="1"/>
    <col min="10509" max="10509" width="11.42578125" style="8" bestFit="1" customWidth="1"/>
    <col min="10510" max="10510" width="16.42578125" style="8" customWidth="1"/>
    <col min="10511" max="10511" width="16.140625" style="8" customWidth="1"/>
    <col min="10512" max="10512" width="16.42578125" style="8" customWidth="1"/>
    <col min="10513" max="10757" width="11.5703125" style="8"/>
    <col min="10758" max="10758" width="17.5703125" style="8" customWidth="1"/>
    <col min="10759" max="10762" width="11.5703125" style="8"/>
    <col min="10763" max="10763" width="16.5703125" style="8" customWidth="1"/>
    <col min="10764" max="10764" width="12.42578125" style="8" customWidth="1"/>
    <col min="10765" max="10765" width="11.42578125" style="8" bestFit="1" customWidth="1"/>
    <col min="10766" max="10766" width="16.42578125" style="8" customWidth="1"/>
    <col min="10767" max="10767" width="16.140625" style="8" customWidth="1"/>
    <col min="10768" max="10768" width="16.42578125" style="8" customWidth="1"/>
    <col min="10769" max="11013" width="11.5703125" style="8"/>
    <col min="11014" max="11014" width="17.5703125" style="8" customWidth="1"/>
    <col min="11015" max="11018" width="11.5703125" style="8"/>
    <col min="11019" max="11019" width="16.5703125" style="8" customWidth="1"/>
    <col min="11020" max="11020" width="12.42578125" style="8" customWidth="1"/>
    <col min="11021" max="11021" width="11.42578125" style="8" bestFit="1" customWidth="1"/>
    <col min="11022" max="11022" width="16.42578125" style="8" customWidth="1"/>
    <col min="11023" max="11023" width="16.140625" style="8" customWidth="1"/>
    <col min="11024" max="11024" width="16.42578125" style="8" customWidth="1"/>
    <col min="11025" max="11269" width="11.5703125" style="8"/>
    <col min="11270" max="11270" width="17.5703125" style="8" customWidth="1"/>
    <col min="11271" max="11274" width="11.5703125" style="8"/>
    <col min="11275" max="11275" width="16.5703125" style="8" customWidth="1"/>
    <col min="11276" max="11276" width="12.42578125" style="8" customWidth="1"/>
    <col min="11277" max="11277" width="11.42578125" style="8" bestFit="1" customWidth="1"/>
    <col min="11278" max="11278" width="16.42578125" style="8" customWidth="1"/>
    <col min="11279" max="11279" width="16.140625" style="8" customWidth="1"/>
    <col min="11280" max="11280" width="16.42578125" style="8" customWidth="1"/>
    <col min="11281" max="11525" width="11.5703125" style="8"/>
    <col min="11526" max="11526" width="17.5703125" style="8" customWidth="1"/>
    <col min="11527" max="11530" width="11.5703125" style="8"/>
    <col min="11531" max="11531" width="16.5703125" style="8" customWidth="1"/>
    <col min="11532" max="11532" width="12.42578125" style="8" customWidth="1"/>
    <col min="11533" max="11533" width="11.42578125" style="8" bestFit="1" customWidth="1"/>
    <col min="11534" max="11534" width="16.42578125" style="8" customWidth="1"/>
    <col min="11535" max="11535" width="16.140625" style="8" customWidth="1"/>
    <col min="11536" max="11536" width="16.42578125" style="8" customWidth="1"/>
    <col min="11537" max="11781" width="11.5703125" style="8"/>
    <col min="11782" max="11782" width="17.5703125" style="8" customWidth="1"/>
    <col min="11783" max="11786" width="11.5703125" style="8"/>
    <col min="11787" max="11787" width="16.5703125" style="8" customWidth="1"/>
    <col min="11788" max="11788" width="12.42578125" style="8" customWidth="1"/>
    <col min="11789" max="11789" width="11.42578125" style="8" bestFit="1" customWidth="1"/>
    <col min="11790" max="11790" width="16.42578125" style="8" customWidth="1"/>
    <col min="11791" max="11791" width="16.140625" style="8" customWidth="1"/>
    <col min="11792" max="11792" width="16.42578125" style="8" customWidth="1"/>
    <col min="11793" max="12037" width="11.5703125" style="8"/>
    <col min="12038" max="12038" width="17.5703125" style="8" customWidth="1"/>
    <col min="12039" max="12042" width="11.5703125" style="8"/>
    <col min="12043" max="12043" width="16.5703125" style="8" customWidth="1"/>
    <col min="12044" max="12044" width="12.42578125" style="8" customWidth="1"/>
    <col min="12045" max="12045" width="11.42578125" style="8" bestFit="1" customWidth="1"/>
    <col min="12046" max="12046" width="16.42578125" style="8" customWidth="1"/>
    <col min="12047" max="12047" width="16.140625" style="8" customWidth="1"/>
    <col min="12048" max="12048" width="16.42578125" style="8" customWidth="1"/>
    <col min="12049" max="12293" width="11.5703125" style="8"/>
    <col min="12294" max="12294" width="17.5703125" style="8" customWidth="1"/>
    <col min="12295" max="12298" width="11.5703125" style="8"/>
    <col min="12299" max="12299" width="16.5703125" style="8" customWidth="1"/>
    <col min="12300" max="12300" width="12.42578125" style="8" customWidth="1"/>
    <col min="12301" max="12301" width="11.42578125" style="8" bestFit="1" customWidth="1"/>
    <col min="12302" max="12302" width="16.42578125" style="8" customWidth="1"/>
    <col min="12303" max="12303" width="16.140625" style="8" customWidth="1"/>
    <col min="12304" max="12304" width="16.42578125" style="8" customWidth="1"/>
    <col min="12305" max="12549" width="11.5703125" style="8"/>
    <col min="12550" max="12550" width="17.5703125" style="8" customWidth="1"/>
    <col min="12551" max="12554" width="11.5703125" style="8"/>
    <col min="12555" max="12555" width="16.5703125" style="8" customWidth="1"/>
    <col min="12556" max="12556" width="12.42578125" style="8" customWidth="1"/>
    <col min="12557" max="12557" width="11.42578125" style="8" bestFit="1" customWidth="1"/>
    <col min="12558" max="12558" width="16.42578125" style="8" customWidth="1"/>
    <col min="12559" max="12559" width="16.140625" style="8" customWidth="1"/>
    <col min="12560" max="12560" width="16.42578125" style="8" customWidth="1"/>
    <col min="12561" max="12805" width="11.5703125" style="8"/>
    <col min="12806" max="12806" width="17.5703125" style="8" customWidth="1"/>
    <col min="12807" max="12810" width="11.5703125" style="8"/>
    <col min="12811" max="12811" width="16.5703125" style="8" customWidth="1"/>
    <col min="12812" max="12812" width="12.42578125" style="8" customWidth="1"/>
    <col min="12813" max="12813" width="11.42578125" style="8" bestFit="1" customWidth="1"/>
    <col min="12814" max="12814" width="16.42578125" style="8" customWidth="1"/>
    <col min="12815" max="12815" width="16.140625" style="8" customWidth="1"/>
    <col min="12816" max="12816" width="16.42578125" style="8" customWidth="1"/>
    <col min="12817" max="13061" width="11.5703125" style="8"/>
    <col min="13062" max="13062" width="17.5703125" style="8" customWidth="1"/>
    <col min="13063" max="13066" width="11.5703125" style="8"/>
    <col min="13067" max="13067" width="16.5703125" style="8" customWidth="1"/>
    <col min="13068" max="13068" width="12.42578125" style="8" customWidth="1"/>
    <col min="13069" max="13069" width="11.42578125" style="8" bestFit="1" customWidth="1"/>
    <col min="13070" max="13070" width="16.42578125" style="8" customWidth="1"/>
    <col min="13071" max="13071" width="16.140625" style="8" customWidth="1"/>
    <col min="13072" max="13072" width="16.42578125" style="8" customWidth="1"/>
    <col min="13073" max="13317" width="11.5703125" style="8"/>
    <col min="13318" max="13318" width="17.5703125" style="8" customWidth="1"/>
    <col min="13319" max="13322" width="11.5703125" style="8"/>
    <col min="13323" max="13323" width="16.5703125" style="8" customWidth="1"/>
    <col min="13324" max="13324" width="12.42578125" style="8" customWidth="1"/>
    <col min="13325" max="13325" width="11.42578125" style="8" bestFit="1" customWidth="1"/>
    <col min="13326" max="13326" width="16.42578125" style="8" customWidth="1"/>
    <col min="13327" max="13327" width="16.140625" style="8" customWidth="1"/>
    <col min="13328" max="13328" width="16.42578125" style="8" customWidth="1"/>
    <col min="13329" max="13573" width="11.5703125" style="8"/>
    <col min="13574" max="13574" width="17.5703125" style="8" customWidth="1"/>
    <col min="13575" max="13578" width="11.5703125" style="8"/>
    <col min="13579" max="13579" width="16.5703125" style="8" customWidth="1"/>
    <col min="13580" max="13580" width="12.42578125" style="8" customWidth="1"/>
    <col min="13581" max="13581" width="11.42578125" style="8" bestFit="1" customWidth="1"/>
    <col min="13582" max="13582" width="16.42578125" style="8" customWidth="1"/>
    <col min="13583" max="13583" width="16.140625" style="8" customWidth="1"/>
    <col min="13584" max="13584" width="16.42578125" style="8" customWidth="1"/>
    <col min="13585" max="13829" width="11.5703125" style="8"/>
    <col min="13830" max="13830" width="17.5703125" style="8" customWidth="1"/>
    <col min="13831" max="13834" width="11.5703125" style="8"/>
    <col min="13835" max="13835" width="16.5703125" style="8" customWidth="1"/>
    <col min="13836" max="13836" width="12.42578125" style="8" customWidth="1"/>
    <col min="13837" max="13837" width="11.42578125" style="8" bestFit="1" customWidth="1"/>
    <col min="13838" max="13838" width="16.42578125" style="8" customWidth="1"/>
    <col min="13839" max="13839" width="16.140625" style="8" customWidth="1"/>
    <col min="13840" max="13840" width="16.42578125" style="8" customWidth="1"/>
    <col min="13841" max="14085" width="11.5703125" style="8"/>
    <col min="14086" max="14086" width="17.5703125" style="8" customWidth="1"/>
    <col min="14087" max="14090" width="11.5703125" style="8"/>
    <col min="14091" max="14091" width="16.5703125" style="8" customWidth="1"/>
    <col min="14092" max="14092" width="12.42578125" style="8" customWidth="1"/>
    <col min="14093" max="14093" width="11.42578125" style="8" bestFit="1" customWidth="1"/>
    <col min="14094" max="14094" width="16.42578125" style="8" customWidth="1"/>
    <col min="14095" max="14095" width="16.140625" style="8" customWidth="1"/>
    <col min="14096" max="14096" width="16.42578125" style="8" customWidth="1"/>
    <col min="14097" max="14341" width="11.5703125" style="8"/>
    <col min="14342" max="14342" width="17.5703125" style="8" customWidth="1"/>
    <col min="14343" max="14346" width="11.5703125" style="8"/>
    <col min="14347" max="14347" width="16.5703125" style="8" customWidth="1"/>
    <col min="14348" max="14348" width="12.42578125" style="8" customWidth="1"/>
    <col min="14349" max="14349" width="11.42578125" style="8" bestFit="1" customWidth="1"/>
    <col min="14350" max="14350" width="16.42578125" style="8" customWidth="1"/>
    <col min="14351" max="14351" width="16.140625" style="8" customWidth="1"/>
    <col min="14352" max="14352" width="16.42578125" style="8" customWidth="1"/>
    <col min="14353" max="14597" width="11.5703125" style="8"/>
    <col min="14598" max="14598" width="17.5703125" style="8" customWidth="1"/>
    <col min="14599" max="14602" width="11.5703125" style="8"/>
    <col min="14603" max="14603" width="16.5703125" style="8" customWidth="1"/>
    <col min="14604" max="14604" width="12.42578125" style="8" customWidth="1"/>
    <col min="14605" max="14605" width="11.42578125" style="8" bestFit="1" customWidth="1"/>
    <col min="14606" max="14606" width="16.42578125" style="8" customWidth="1"/>
    <col min="14607" max="14607" width="16.140625" style="8" customWidth="1"/>
    <col min="14608" max="14608" width="16.42578125" style="8" customWidth="1"/>
    <col min="14609" max="14853" width="11.5703125" style="8"/>
    <col min="14854" max="14854" width="17.5703125" style="8" customWidth="1"/>
    <col min="14855" max="14858" width="11.5703125" style="8"/>
    <col min="14859" max="14859" width="16.5703125" style="8" customWidth="1"/>
    <col min="14860" max="14860" width="12.42578125" style="8" customWidth="1"/>
    <col min="14861" max="14861" width="11.42578125" style="8" bestFit="1" customWidth="1"/>
    <col min="14862" max="14862" width="16.42578125" style="8" customWidth="1"/>
    <col min="14863" max="14863" width="16.140625" style="8" customWidth="1"/>
    <col min="14864" max="14864" width="16.42578125" style="8" customWidth="1"/>
    <col min="14865" max="15109" width="11.5703125" style="8"/>
    <col min="15110" max="15110" width="17.5703125" style="8" customWidth="1"/>
    <col min="15111" max="15114" width="11.5703125" style="8"/>
    <col min="15115" max="15115" width="16.5703125" style="8" customWidth="1"/>
    <col min="15116" max="15116" width="12.42578125" style="8" customWidth="1"/>
    <col min="15117" max="15117" width="11.42578125" style="8" bestFit="1" customWidth="1"/>
    <col min="15118" max="15118" width="16.42578125" style="8" customWidth="1"/>
    <col min="15119" max="15119" width="16.140625" style="8" customWidth="1"/>
    <col min="15120" max="15120" width="16.42578125" style="8" customWidth="1"/>
    <col min="15121" max="15365" width="11.5703125" style="8"/>
    <col min="15366" max="15366" width="17.5703125" style="8" customWidth="1"/>
    <col min="15367" max="15370" width="11.5703125" style="8"/>
    <col min="15371" max="15371" width="16.5703125" style="8" customWidth="1"/>
    <col min="15372" max="15372" width="12.42578125" style="8" customWidth="1"/>
    <col min="15373" max="15373" width="11.42578125" style="8" bestFit="1" customWidth="1"/>
    <col min="15374" max="15374" width="16.42578125" style="8" customWidth="1"/>
    <col min="15375" max="15375" width="16.140625" style="8" customWidth="1"/>
    <col min="15376" max="15376" width="16.42578125" style="8" customWidth="1"/>
    <col min="15377" max="15621" width="11.5703125" style="8"/>
    <col min="15622" max="15622" width="17.5703125" style="8" customWidth="1"/>
    <col min="15623" max="15626" width="11.5703125" style="8"/>
    <col min="15627" max="15627" width="16.5703125" style="8" customWidth="1"/>
    <col min="15628" max="15628" width="12.42578125" style="8" customWidth="1"/>
    <col min="15629" max="15629" width="11.42578125" style="8" bestFit="1" customWidth="1"/>
    <col min="15630" max="15630" width="16.42578125" style="8" customWidth="1"/>
    <col min="15631" max="15631" width="16.140625" style="8" customWidth="1"/>
    <col min="15632" max="15632" width="16.42578125" style="8" customWidth="1"/>
    <col min="15633" max="15877" width="11.5703125" style="8"/>
    <col min="15878" max="15878" width="17.5703125" style="8" customWidth="1"/>
    <col min="15879" max="15882" width="11.5703125" style="8"/>
    <col min="15883" max="15883" width="16.5703125" style="8" customWidth="1"/>
    <col min="15884" max="15884" width="12.42578125" style="8" customWidth="1"/>
    <col min="15885" max="15885" width="11.42578125" style="8" bestFit="1" customWidth="1"/>
    <col min="15886" max="15886" width="16.42578125" style="8" customWidth="1"/>
    <col min="15887" max="15887" width="16.140625" style="8" customWidth="1"/>
    <col min="15888" max="15888" width="16.42578125" style="8" customWidth="1"/>
    <col min="15889" max="16133" width="11.5703125" style="8"/>
    <col min="16134" max="16134" width="17.5703125" style="8" customWidth="1"/>
    <col min="16135" max="16138" width="11.5703125" style="8"/>
    <col min="16139" max="16139" width="16.5703125" style="8" customWidth="1"/>
    <col min="16140" max="16140" width="12.42578125" style="8" customWidth="1"/>
    <col min="16141" max="16141" width="11.42578125" style="8" bestFit="1" customWidth="1"/>
    <col min="16142" max="16142" width="16.42578125" style="8" customWidth="1"/>
    <col min="16143" max="16143" width="16.140625" style="8" customWidth="1"/>
    <col min="16144" max="16144" width="16.42578125" style="8" customWidth="1"/>
    <col min="16145" max="16384" width="11.5703125" style="8"/>
  </cols>
  <sheetData>
    <row r="1" spans="1:27" ht="64.349999999999994" customHeight="1" thickBot="1">
      <c r="A1" s="237" t="s">
        <v>803</v>
      </c>
      <c r="B1" s="238"/>
      <c r="C1" s="238"/>
      <c r="D1" s="238"/>
      <c r="E1" s="238"/>
      <c r="F1" s="238"/>
      <c r="G1" s="238"/>
      <c r="H1" s="238"/>
      <c r="I1" s="238"/>
      <c r="J1" s="238"/>
      <c r="K1" s="238"/>
      <c r="L1" s="238"/>
      <c r="M1" s="238"/>
      <c r="N1" s="238"/>
    </row>
    <row r="2" spans="1:27" ht="7.9" customHeight="1" thickBot="1">
      <c r="B2" s="13"/>
    </row>
    <row r="3" spans="1:27" ht="28.15" customHeight="1" thickTop="1" thickBot="1">
      <c r="A3" s="225" t="s">
        <v>61</v>
      </c>
      <c r="B3" s="226"/>
      <c r="C3" s="249" t="s">
        <v>62</v>
      </c>
      <c r="D3" s="250"/>
      <c r="E3" s="250"/>
      <c r="F3" s="250"/>
      <c r="G3" s="250"/>
      <c r="H3" s="251"/>
      <c r="I3" s="14"/>
      <c r="J3" s="247" t="s">
        <v>63</v>
      </c>
      <c r="K3" s="248"/>
      <c r="L3" s="239" t="s">
        <v>355</v>
      </c>
      <c r="M3" s="240"/>
      <c r="N3" s="241"/>
      <c r="S3" s="178">
        <f ca="1">TODAY()</f>
        <v>45635</v>
      </c>
    </row>
    <row r="4" spans="1:27" ht="28.15" customHeight="1" thickBot="1">
      <c r="A4" s="227" t="s">
        <v>110</v>
      </c>
      <c r="B4" s="228"/>
      <c r="C4" s="252" t="s">
        <v>157</v>
      </c>
      <c r="D4" s="253"/>
      <c r="E4" s="253"/>
      <c r="F4" s="253"/>
      <c r="G4" s="253"/>
      <c r="H4" s="254"/>
      <c r="J4" s="245" t="s">
        <v>111</v>
      </c>
      <c r="K4" s="246"/>
      <c r="L4" s="234">
        <v>2025</v>
      </c>
      <c r="M4" s="235"/>
      <c r="N4" s="236"/>
      <c r="O4" s="15"/>
      <c r="P4" s="15"/>
      <c r="S4" s="179" t="str">
        <f>HLOOKUP(C4,'BTS ET EPREUVES'!B1:DK3,2,FALSE)</f>
        <v>BTS190</v>
      </c>
      <c r="T4" s="180"/>
    </row>
    <row r="5" spans="1:27" ht="64.900000000000006" customHeight="1" thickBot="1">
      <c r="A5" s="229"/>
      <c r="B5" s="230"/>
      <c r="C5" s="255"/>
      <c r="D5" s="256"/>
      <c r="E5" s="256"/>
      <c r="F5" s="256"/>
      <c r="G5" s="256"/>
      <c r="H5" s="257"/>
      <c r="I5" s="16"/>
      <c r="J5" s="245" t="s">
        <v>112</v>
      </c>
      <c r="K5" s="246"/>
      <c r="L5" s="231"/>
      <c r="M5" s="232"/>
      <c r="N5" s="233"/>
      <c r="O5" s="15"/>
      <c r="P5" s="15"/>
      <c r="Q5" s="15"/>
      <c r="S5" s="181" t="str">
        <f>(L4-2)&amp;" / "&amp;(L4-1)</f>
        <v>2023 / 2024</v>
      </c>
      <c r="T5" s="181" t="str">
        <f>(L4-1)&amp;" / "&amp;L4</f>
        <v>2024 / 2025</v>
      </c>
    </row>
    <row r="6" spans="1:27" ht="34.15" customHeight="1" thickTop="1" thickBot="1">
      <c r="J6" s="258" t="s">
        <v>802</v>
      </c>
      <c r="K6" s="259"/>
      <c r="L6" s="260"/>
      <c r="M6" s="261"/>
      <c r="N6" s="261"/>
    </row>
    <row r="7" spans="1:27" ht="48.6" customHeight="1" thickTop="1" thickBot="1">
      <c r="A7" s="24"/>
      <c r="B7" s="17" t="s">
        <v>64</v>
      </c>
      <c r="C7" s="17" t="s">
        <v>65</v>
      </c>
      <c r="D7" s="17" t="s">
        <v>796</v>
      </c>
      <c r="E7" s="17" t="s">
        <v>95</v>
      </c>
      <c r="F7" s="17" t="s">
        <v>314</v>
      </c>
      <c r="G7" s="17" t="s">
        <v>81</v>
      </c>
      <c r="H7" s="18" t="s">
        <v>67</v>
      </c>
      <c r="K7" s="242" t="s">
        <v>113</v>
      </c>
      <c r="L7" s="243"/>
      <c r="M7" s="243"/>
      <c r="N7" s="244"/>
      <c r="S7" s="180" t="s">
        <v>313</v>
      </c>
    </row>
    <row r="8" spans="1:27" s="19" customFormat="1" ht="22.35" customHeight="1" thickTop="1" thickBot="1">
      <c r="A8" s="25" t="s">
        <v>0</v>
      </c>
      <c r="B8" s="109"/>
      <c r="C8" s="113"/>
      <c r="D8" s="110"/>
      <c r="E8" s="109"/>
      <c r="F8" s="111"/>
      <c r="G8" s="109"/>
      <c r="H8" s="112"/>
      <c r="K8" s="262" t="s">
        <v>114</v>
      </c>
      <c r="L8" s="263"/>
      <c r="M8" s="263"/>
      <c r="N8" s="264"/>
      <c r="R8" s="182"/>
      <c r="S8" s="183">
        <f>IF(LEN(F8)&lt;&gt;15,0,1)</f>
        <v>0</v>
      </c>
      <c r="T8" s="182"/>
      <c r="AA8" s="66" t="s">
        <v>324</v>
      </c>
    </row>
    <row r="9" spans="1:27" s="19" customFormat="1" ht="22.35" customHeight="1">
      <c r="A9" s="26" t="s">
        <v>31</v>
      </c>
      <c r="B9" s="113"/>
      <c r="C9" s="113"/>
      <c r="D9" s="114"/>
      <c r="E9" s="113"/>
      <c r="F9" s="111"/>
      <c r="G9" s="113"/>
      <c r="H9" s="115"/>
      <c r="K9" s="265" t="s">
        <v>115</v>
      </c>
      <c r="L9" s="267" t="s">
        <v>116</v>
      </c>
      <c r="M9" s="269" t="s">
        <v>117</v>
      </c>
      <c r="N9" s="271" t="s">
        <v>43</v>
      </c>
      <c r="R9" s="182"/>
      <c r="S9" s="183">
        <f t="shared" ref="S9:S47" si="0">IF(LEN(F9)&lt;&gt;15,0,1)</f>
        <v>0</v>
      </c>
      <c r="T9" s="182"/>
      <c r="AA9" s="66" t="s">
        <v>325</v>
      </c>
    </row>
    <row r="10" spans="1:27" s="19" customFormat="1" ht="22.35" customHeight="1" thickBot="1">
      <c r="A10" s="26" t="s">
        <v>1</v>
      </c>
      <c r="B10" s="113"/>
      <c r="C10" s="113"/>
      <c r="D10" s="114"/>
      <c r="E10" s="113"/>
      <c r="F10" s="111"/>
      <c r="G10" s="113"/>
      <c r="H10" s="115"/>
      <c r="K10" s="266"/>
      <c r="L10" s="268"/>
      <c r="M10" s="270"/>
      <c r="N10" s="272"/>
      <c r="R10" s="182"/>
      <c r="S10" s="183">
        <f t="shared" si="0"/>
        <v>0</v>
      </c>
      <c r="T10" s="182"/>
    </row>
    <row r="11" spans="1:27" s="19" customFormat="1" ht="22.35" customHeight="1" thickTop="1">
      <c r="A11" s="26" t="s">
        <v>2</v>
      </c>
      <c r="B11" s="113"/>
      <c r="C11" s="113"/>
      <c r="D11" s="114"/>
      <c r="E11" s="113"/>
      <c r="F11" s="111"/>
      <c r="G11" s="113"/>
      <c r="H11" s="112"/>
      <c r="J11" s="94" t="s">
        <v>118</v>
      </c>
      <c r="K11" s="147">
        <f>L4-1</f>
        <v>2024</v>
      </c>
      <c r="L11" s="153"/>
      <c r="M11" s="154"/>
      <c r="N11" s="150" t="str">
        <f>IFERROR(M11/L11,"")</f>
        <v/>
      </c>
      <c r="R11" s="182"/>
      <c r="S11" s="183">
        <f t="shared" si="0"/>
        <v>0</v>
      </c>
      <c r="T11" s="182"/>
    </row>
    <row r="12" spans="1:27" s="19" customFormat="1" ht="22.35" customHeight="1">
      <c r="A12" s="26" t="s">
        <v>3</v>
      </c>
      <c r="B12" s="113"/>
      <c r="C12" s="113"/>
      <c r="D12" s="114"/>
      <c r="E12" s="113"/>
      <c r="F12" s="111"/>
      <c r="G12" s="113"/>
      <c r="H12" s="115"/>
      <c r="J12" s="94" t="s">
        <v>119</v>
      </c>
      <c r="K12" s="148">
        <f>K11-1</f>
        <v>2023</v>
      </c>
      <c r="L12" s="155"/>
      <c r="M12" s="156"/>
      <c r="N12" s="151" t="str">
        <f>IFERROR(M12/L12,"")</f>
        <v/>
      </c>
      <c r="R12" s="182"/>
      <c r="S12" s="183">
        <f t="shared" si="0"/>
        <v>0</v>
      </c>
      <c r="T12" s="182"/>
    </row>
    <row r="13" spans="1:27" s="19" customFormat="1" ht="22.35" customHeight="1">
      <c r="A13" s="26" t="s">
        <v>4</v>
      </c>
      <c r="B13" s="113"/>
      <c r="C13" s="113"/>
      <c r="D13" s="114"/>
      <c r="E13" s="113"/>
      <c r="F13" s="111"/>
      <c r="G13" s="113"/>
      <c r="H13" s="115"/>
      <c r="J13" s="94" t="s">
        <v>120</v>
      </c>
      <c r="K13" s="148">
        <f t="shared" ref="K13:K14" si="1">K12-1</f>
        <v>2022</v>
      </c>
      <c r="L13" s="155"/>
      <c r="M13" s="156"/>
      <c r="N13" s="151" t="str">
        <f>IFERROR(M13/L13,"")</f>
        <v/>
      </c>
      <c r="R13" s="182"/>
      <c r="S13" s="183">
        <f t="shared" si="0"/>
        <v>0</v>
      </c>
      <c r="T13" s="182"/>
    </row>
    <row r="14" spans="1:27" s="19" customFormat="1" ht="22.35" customHeight="1">
      <c r="A14" s="26" t="s">
        <v>5</v>
      </c>
      <c r="B14" s="113"/>
      <c r="C14" s="113"/>
      <c r="D14" s="114"/>
      <c r="E14" s="113"/>
      <c r="F14" s="111"/>
      <c r="G14" s="113"/>
      <c r="H14" s="112"/>
      <c r="J14" s="94" t="s">
        <v>121</v>
      </c>
      <c r="K14" s="148">
        <f t="shared" si="1"/>
        <v>2021</v>
      </c>
      <c r="L14" s="155"/>
      <c r="M14" s="156"/>
      <c r="N14" s="151" t="str">
        <f>IFERROR(M14/L14,"")</f>
        <v/>
      </c>
      <c r="R14" s="182"/>
      <c r="S14" s="183">
        <f t="shared" si="0"/>
        <v>0</v>
      </c>
      <c r="T14" s="182"/>
    </row>
    <row r="15" spans="1:27" s="19" customFormat="1" ht="22.35" customHeight="1" thickBot="1">
      <c r="A15" s="26" t="s">
        <v>6</v>
      </c>
      <c r="B15" s="113"/>
      <c r="C15" s="113"/>
      <c r="D15" s="114"/>
      <c r="E15" s="113"/>
      <c r="F15" s="111"/>
      <c r="G15" s="113"/>
      <c r="H15" s="115"/>
      <c r="J15" s="94" t="s">
        <v>122</v>
      </c>
      <c r="K15" s="149">
        <f>K14-1</f>
        <v>2020</v>
      </c>
      <c r="L15" s="157"/>
      <c r="M15" s="158"/>
      <c r="N15" s="152" t="str">
        <f>IFERROR(M15/L15,"")</f>
        <v/>
      </c>
      <c r="R15" s="182"/>
      <c r="S15" s="183">
        <f t="shared" si="0"/>
        <v>0</v>
      </c>
      <c r="T15" s="182"/>
    </row>
    <row r="16" spans="1:27" s="19" customFormat="1" ht="22.35" customHeight="1" thickTop="1">
      <c r="A16" s="26" t="s">
        <v>7</v>
      </c>
      <c r="B16" s="113"/>
      <c r="C16" s="113"/>
      <c r="D16" s="114"/>
      <c r="E16" s="113"/>
      <c r="F16" s="111"/>
      <c r="G16" s="113"/>
      <c r="H16" s="115"/>
      <c r="R16" s="182"/>
      <c r="S16" s="183">
        <f t="shared" si="0"/>
        <v>0</v>
      </c>
      <c r="T16" s="182"/>
    </row>
    <row r="17" spans="1:20" s="19" customFormat="1" ht="22.35" customHeight="1">
      <c r="A17" s="26" t="s">
        <v>8</v>
      </c>
      <c r="B17" s="113"/>
      <c r="C17" s="113"/>
      <c r="D17" s="114"/>
      <c r="E17" s="113"/>
      <c r="F17" s="111"/>
      <c r="G17" s="113"/>
      <c r="H17" s="112"/>
      <c r="R17" s="182"/>
      <c r="S17" s="183">
        <f t="shared" si="0"/>
        <v>0</v>
      </c>
      <c r="T17" s="182"/>
    </row>
    <row r="18" spans="1:20" s="19" customFormat="1" ht="22.35" customHeight="1">
      <c r="A18" s="26" t="s">
        <v>9</v>
      </c>
      <c r="B18" s="113"/>
      <c r="C18" s="113"/>
      <c r="D18" s="114"/>
      <c r="E18" s="113"/>
      <c r="F18" s="111"/>
      <c r="G18" s="113"/>
      <c r="H18" s="115"/>
      <c r="R18" s="182"/>
      <c r="S18" s="183">
        <f t="shared" si="0"/>
        <v>0</v>
      </c>
      <c r="T18" s="182"/>
    </row>
    <row r="19" spans="1:20" s="19" customFormat="1" ht="22.35" customHeight="1">
      <c r="A19" s="26" t="s">
        <v>10</v>
      </c>
      <c r="B19" s="113"/>
      <c r="C19" s="113"/>
      <c r="D19" s="114"/>
      <c r="E19" s="113"/>
      <c r="F19" s="111"/>
      <c r="G19" s="113"/>
      <c r="H19" s="115"/>
      <c r="R19" s="182"/>
      <c r="S19" s="183">
        <f t="shared" si="0"/>
        <v>0</v>
      </c>
      <c r="T19" s="182"/>
    </row>
    <row r="20" spans="1:20" s="19" customFormat="1" ht="22.35" customHeight="1">
      <c r="A20" s="26" t="s">
        <v>11</v>
      </c>
      <c r="B20" s="113"/>
      <c r="C20" s="113"/>
      <c r="D20" s="114"/>
      <c r="E20" s="113"/>
      <c r="F20" s="111"/>
      <c r="G20" s="113"/>
      <c r="H20" s="112"/>
      <c r="R20" s="182"/>
      <c r="S20" s="183">
        <f t="shared" si="0"/>
        <v>0</v>
      </c>
      <c r="T20" s="182"/>
    </row>
    <row r="21" spans="1:20" s="19" customFormat="1" ht="22.35" customHeight="1">
      <c r="A21" s="26" t="s">
        <v>12</v>
      </c>
      <c r="B21" s="113"/>
      <c r="C21" s="113"/>
      <c r="D21" s="114"/>
      <c r="E21" s="113"/>
      <c r="F21" s="111"/>
      <c r="G21" s="113"/>
      <c r="H21" s="115"/>
      <c r="R21" s="182"/>
      <c r="S21" s="183">
        <f t="shared" si="0"/>
        <v>0</v>
      </c>
      <c r="T21" s="182"/>
    </row>
    <row r="22" spans="1:20" s="19" customFormat="1" ht="22.35" customHeight="1">
      <c r="A22" s="26" t="s">
        <v>13</v>
      </c>
      <c r="B22" s="113"/>
      <c r="C22" s="113"/>
      <c r="D22" s="114"/>
      <c r="E22" s="113"/>
      <c r="F22" s="111"/>
      <c r="G22" s="113"/>
      <c r="H22" s="115"/>
      <c r="R22" s="182"/>
      <c r="S22" s="183">
        <f t="shared" si="0"/>
        <v>0</v>
      </c>
      <c r="T22" s="182"/>
    </row>
    <row r="23" spans="1:20" s="19" customFormat="1" ht="22.35" customHeight="1">
      <c r="A23" s="26" t="s">
        <v>14</v>
      </c>
      <c r="B23" s="113"/>
      <c r="C23" s="113"/>
      <c r="D23" s="114"/>
      <c r="E23" s="113"/>
      <c r="F23" s="111"/>
      <c r="G23" s="113"/>
      <c r="H23" s="112"/>
      <c r="R23" s="182"/>
      <c r="S23" s="183">
        <f t="shared" si="0"/>
        <v>0</v>
      </c>
      <c r="T23" s="182"/>
    </row>
    <row r="24" spans="1:20" s="19" customFormat="1" ht="22.35" customHeight="1">
      <c r="A24" s="26" t="s">
        <v>15</v>
      </c>
      <c r="B24" s="113"/>
      <c r="C24" s="113"/>
      <c r="D24" s="114"/>
      <c r="E24" s="113"/>
      <c r="F24" s="111"/>
      <c r="G24" s="113"/>
      <c r="H24" s="115"/>
      <c r="R24" s="182"/>
      <c r="S24" s="183">
        <f t="shared" si="0"/>
        <v>0</v>
      </c>
      <c r="T24" s="182"/>
    </row>
    <row r="25" spans="1:20" s="19" customFormat="1" ht="22.35" customHeight="1">
      <c r="A25" s="26" t="s">
        <v>16</v>
      </c>
      <c r="B25" s="113"/>
      <c r="C25" s="113"/>
      <c r="D25" s="114"/>
      <c r="E25" s="113"/>
      <c r="F25" s="111"/>
      <c r="G25" s="113"/>
      <c r="H25" s="115"/>
      <c r="R25" s="182"/>
      <c r="S25" s="183">
        <f t="shared" si="0"/>
        <v>0</v>
      </c>
      <c r="T25" s="182"/>
    </row>
    <row r="26" spans="1:20" s="19" customFormat="1" ht="22.35" customHeight="1">
      <c r="A26" s="26" t="s">
        <v>17</v>
      </c>
      <c r="B26" s="113"/>
      <c r="C26" s="113"/>
      <c r="D26" s="114"/>
      <c r="E26" s="113"/>
      <c r="F26" s="111"/>
      <c r="G26" s="113"/>
      <c r="H26" s="112"/>
      <c r="R26" s="182"/>
      <c r="S26" s="183">
        <f t="shared" si="0"/>
        <v>0</v>
      </c>
      <c r="T26" s="182"/>
    </row>
    <row r="27" spans="1:20" s="19" customFormat="1" ht="22.35" customHeight="1">
      <c r="A27" s="26" t="s">
        <v>18</v>
      </c>
      <c r="B27" s="113"/>
      <c r="C27" s="113"/>
      <c r="D27" s="114"/>
      <c r="E27" s="113"/>
      <c r="F27" s="111"/>
      <c r="G27" s="113"/>
      <c r="H27" s="115"/>
      <c r="R27" s="182"/>
      <c r="S27" s="183">
        <f t="shared" si="0"/>
        <v>0</v>
      </c>
      <c r="T27" s="182"/>
    </row>
    <row r="28" spans="1:20" s="19" customFormat="1" ht="22.35" customHeight="1">
      <c r="A28" s="26" t="s">
        <v>19</v>
      </c>
      <c r="B28" s="113"/>
      <c r="C28" s="113"/>
      <c r="D28" s="114"/>
      <c r="E28" s="113"/>
      <c r="F28" s="111"/>
      <c r="G28" s="113"/>
      <c r="H28" s="115"/>
      <c r="R28" s="182"/>
      <c r="S28" s="183">
        <f t="shared" si="0"/>
        <v>0</v>
      </c>
      <c r="T28" s="182"/>
    </row>
    <row r="29" spans="1:20" s="19" customFormat="1" ht="22.35" customHeight="1">
      <c r="A29" s="26" t="s">
        <v>20</v>
      </c>
      <c r="B29" s="113"/>
      <c r="C29" s="113"/>
      <c r="D29" s="114"/>
      <c r="E29" s="113"/>
      <c r="F29" s="111"/>
      <c r="G29" s="113"/>
      <c r="H29" s="112"/>
      <c r="R29" s="182"/>
      <c r="S29" s="183">
        <f t="shared" si="0"/>
        <v>0</v>
      </c>
      <c r="T29" s="182"/>
    </row>
    <row r="30" spans="1:20" s="19" customFormat="1" ht="22.35" customHeight="1">
      <c r="A30" s="26" t="s">
        <v>21</v>
      </c>
      <c r="B30" s="113"/>
      <c r="C30" s="113"/>
      <c r="D30" s="114"/>
      <c r="E30" s="113"/>
      <c r="F30" s="111"/>
      <c r="G30" s="113"/>
      <c r="H30" s="115"/>
      <c r="R30" s="182"/>
      <c r="S30" s="183">
        <f t="shared" si="0"/>
        <v>0</v>
      </c>
      <c r="T30" s="182"/>
    </row>
    <row r="31" spans="1:20" s="19" customFormat="1" ht="22.35" customHeight="1">
      <c r="A31" s="26" t="s">
        <v>22</v>
      </c>
      <c r="B31" s="113"/>
      <c r="C31" s="113"/>
      <c r="D31" s="114"/>
      <c r="E31" s="113"/>
      <c r="F31" s="111"/>
      <c r="G31" s="113"/>
      <c r="H31" s="115"/>
      <c r="R31" s="182"/>
      <c r="S31" s="183">
        <f t="shared" si="0"/>
        <v>0</v>
      </c>
      <c r="T31" s="182"/>
    </row>
    <row r="32" spans="1:20" s="19" customFormat="1" ht="22.35" customHeight="1">
      <c r="A32" s="26" t="s">
        <v>23</v>
      </c>
      <c r="B32" s="113"/>
      <c r="C32" s="113"/>
      <c r="D32" s="114"/>
      <c r="E32" s="113"/>
      <c r="F32" s="111"/>
      <c r="G32" s="113"/>
      <c r="H32" s="112"/>
      <c r="L32" s="2"/>
      <c r="R32" s="182"/>
      <c r="S32" s="183">
        <f t="shared" si="0"/>
        <v>0</v>
      </c>
      <c r="T32" s="182"/>
    </row>
    <row r="33" spans="1:20" s="19" customFormat="1" ht="22.35" customHeight="1">
      <c r="A33" s="26" t="s">
        <v>24</v>
      </c>
      <c r="B33" s="113"/>
      <c r="C33" s="113"/>
      <c r="D33" s="114"/>
      <c r="E33" s="113"/>
      <c r="F33" s="111"/>
      <c r="G33" s="113"/>
      <c r="H33" s="115"/>
      <c r="L33" s="2"/>
      <c r="R33" s="182"/>
      <c r="S33" s="183">
        <f t="shared" si="0"/>
        <v>0</v>
      </c>
      <c r="T33" s="182"/>
    </row>
    <row r="34" spans="1:20" s="19" customFormat="1" ht="22.35" customHeight="1">
      <c r="A34" s="26" t="s">
        <v>25</v>
      </c>
      <c r="B34" s="113"/>
      <c r="C34" s="113"/>
      <c r="D34" s="114"/>
      <c r="E34" s="113"/>
      <c r="F34" s="111"/>
      <c r="G34" s="113"/>
      <c r="H34" s="115"/>
      <c r="L34" s="2"/>
      <c r="R34" s="182"/>
      <c r="S34" s="183">
        <f t="shared" si="0"/>
        <v>0</v>
      </c>
      <c r="T34" s="182"/>
    </row>
    <row r="35" spans="1:20" s="19" customFormat="1" ht="22.35" customHeight="1">
      <c r="A35" s="26" t="s">
        <v>26</v>
      </c>
      <c r="B35" s="113"/>
      <c r="C35" s="113"/>
      <c r="D35" s="114"/>
      <c r="E35" s="113"/>
      <c r="F35" s="111"/>
      <c r="G35" s="113"/>
      <c r="H35" s="112"/>
      <c r="L35" s="2"/>
      <c r="R35" s="182"/>
      <c r="S35" s="183">
        <f t="shared" si="0"/>
        <v>0</v>
      </c>
      <c r="T35" s="182"/>
    </row>
    <row r="36" spans="1:20" s="19" customFormat="1" ht="22.35" customHeight="1">
      <c r="A36" s="26" t="s">
        <v>27</v>
      </c>
      <c r="B36" s="113"/>
      <c r="C36" s="113"/>
      <c r="D36" s="114"/>
      <c r="E36" s="113"/>
      <c r="F36" s="111"/>
      <c r="G36" s="113"/>
      <c r="H36" s="115"/>
      <c r="L36" s="2"/>
      <c r="R36" s="182"/>
      <c r="S36" s="183">
        <f t="shared" si="0"/>
        <v>0</v>
      </c>
      <c r="T36" s="182"/>
    </row>
    <row r="37" spans="1:20" s="19" customFormat="1" ht="22.35" customHeight="1">
      <c r="A37" s="26" t="s">
        <v>28</v>
      </c>
      <c r="B37" s="113"/>
      <c r="C37" s="113"/>
      <c r="D37" s="114"/>
      <c r="E37" s="113"/>
      <c r="F37" s="111"/>
      <c r="G37" s="113"/>
      <c r="H37" s="115"/>
      <c r="R37" s="182"/>
      <c r="S37" s="183">
        <f t="shared" si="0"/>
        <v>0</v>
      </c>
      <c r="T37" s="182"/>
    </row>
    <row r="38" spans="1:20" s="19" customFormat="1" ht="22.35" customHeight="1">
      <c r="A38" s="26" t="s">
        <v>29</v>
      </c>
      <c r="B38" s="113"/>
      <c r="C38" s="113"/>
      <c r="D38" s="114"/>
      <c r="E38" s="113"/>
      <c r="F38" s="111"/>
      <c r="G38" s="113"/>
      <c r="H38" s="112"/>
      <c r="R38" s="182"/>
      <c r="S38" s="183">
        <f t="shared" si="0"/>
        <v>0</v>
      </c>
      <c r="T38" s="182"/>
    </row>
    <row r="39" spans="1:20" s="19" customFormat="1" ht="22.35" customHeight="1">
      <c r="A39" s="26" t="s">
        <v>69</v>
      </c>
      <c r="B39" s="113"/>
      <c r="C39" s="113"/>
      <c r="D39" s="114"/>
      <c r="E39" s="113"/>
      <c r="F39" s="111"/>
      <c r="G39" s="113"/>
      <c r="H39" s="115"/>
      <c r="R39" s="182"/>
      <c r="S39" s="183">
        <f t="shared" si="0"/>
        <v>0</v>
      </c>
      <c r="T39" s="182"/>
    </row>
    <row r="40" spans="1:20" s="19" customFormat="1" ht="22.35" customHeight="1">
      <c r="A40" s="26" t="s">
        <v>70</v>
      </c>
      <c r="B40" s="113"/>
      <c r="C40" s="113"/>
      <c r="D40" s="114"/>
      <c r="E40" s="116"/>
      <c r="F40" s="111"/>
      <c r="G40" s="117"/>
      <c r="H40" s="115"/>
      <c r="R40" s="182"/>
      <c r="S40" s="183">
        <f t="shared" si="0"/>
        <v>0</v>
      </c>
      <c r="T40" s="182"/>
    </row>
    <row r="41" spans="1:20" s="19" customFormat="1" ht="22.35" customHeight="1">
      <c r="A41" s="26" t="s">
        <v>71</v>
      </c>
      <c r="B41" s="113"/>
      <c r="C41" s="113"/>
      <c r="D41" s="118"/>
      <c r="E41" s="113"/>
      <c r="F41" s="111"/>
      <c r="G41" s="117"/>
      <c r="H41" s="112"/>
      <c r="R41" s="182"/>
      <c r="S41" s="183">
        <f t="shared" si="0"/>
        <v>0</v>
      </c>
      <c r="T41" s="182"/>
    </row>
    <row r="42" spans="1:20" s="19" customFormat="1" ht="22.35" customHeight="1">
      <c r="A42" s="26" t="s">
        <v>72</v>
      </c>
      <c r="B42" s="113"/>
      <c r="C42" s="113"/>
      <c r="D42" s="118"/>
      <c r="E42" s="113"/>
      <c r="F42" s="111"/>
      <c r="G42" s="117"/>
      <c r="H42" s="115"/>
      <c r="R42" s="182"/>
      <c r="S42" s="183">
        <f t="shared" si="0"/>
        <v>0</v>
      </c>
      <c r="T42" s="182"/>
    </row>
    <row r="43" spans="1:20" s="19" customFormat="1" ht="22.35" customHeight="1">
      <c r="A43" s="26" t="s">
        <v>73</v>
      </c>
      <c r="B43" s="113"/>
      <c r="C43" s="113"/>
      <c r="D43" s="118"/>
      <c r="E43" s="113"/>
      <c r="F43" s="111"/>
      <c r="G43" s="117"/>
      <c r="H43" s="115"/>
      <c r="R43" s="182"/>
      <c r="S43" s="183">
        <f t="shared" si="0"/>
        <v>0</v>
      </c>
      <c r="T43" s="182"/>
    </row>
    <row r="44" spans="1:20" s="19" customFormat="1" ht="22.35" customHeight="1">
      <c r="A44" s="26" t="s">
        <v>97</v>
      </c>
      <c r="B44" s="113"/>
      <c r="C44" s="113"/>
      <c r="D44" s="118"/>
      <c r="E44" s="113"/>
      <c r="F44" s="111"/>
      <c r="G44" s="117"/>
      <c r="H44" s="112"/>
      <c r="R44" s="182"/>
      <c r="S44" s="183">
        <f t="shared" si="0"/>
        <v>0</v>
      </c>
      <c r="T44" s="182"/>
    </row>
    <row r="45" spans="1:20" s="19" customFormat="1" ht="22.35" customHeight="1">
      <c r="A45" s="26" t="s">
        <v>98</v>
      </c>
      <c r="B45" s="113"/>
      <c r="C45" s="113"/>
      <c r="D45" s="118"/>
      <c r="E45" s="113"/>
      <c r="F45" s="111"/>
      <c r="G45" s="117"/>
      <c r="H45" s="115"/>
      <c r="R45" s="182"/>
      <c r="S45" s="183">
        <f t="shared" si="0"/>
        <v>0</v>
      </c>
      <c r="T45" s="182"/>
    </row>
    <row r="46" spans="1:20" s="19" customFormat="1" ht="22.35" customHeight="1">
      <c r="A46" s="26" t="s">
        <v>99</v>
      </c>
      <c r="B46" s="113"/>
      <c r="C46" s="113"/>
      <c r="D46" s="118"/>
      <c r="E46" s="113"/>
      <c r="F46" s="111"/>
      <c r="G46" s="117"/>
      <c r="H46" s="115"/>
      <c r="K46" s="8"/>
      <c r="L46" s="8"/>
      <c r="M46" s="8"/>
      <c r="N46" s="8"/>
      <c r="R46" s="182"/>
      <c r="S46" s="183">
        <f t="shared" si="0"/>
        <v>0</v>
      </c>
      <c r="T46" s="182"/>
    </row>
    <row r="47" spans="1:20" s="19" customFormat="1" ht="22.35" customHeight="1">
      <c r="A47" s="26" t="s">
        <v>100</v>
      </c>
      <c r="B47" s="113"/>
      <c r="C47" s="113"/>
      <c r="D47" s="118"/>
      <c r="E47" s="113"/>
      <c r="F47" s="111"/>
      <c r="G47" s="117"/>
      <c r="H47" s="112"/>
      <c r="K47" s="8"/>
      <c r="L47" s="8"/>
      <c r="M47" s="8"/>
      <c r="N47" s="8"/>
      <c r="R47" s="182"/>
      <c r="S47" s="183">
        <f t="shared" si="0"/>
        <v>0</v>
      </c>
      <c r="T47" s="182"/>
    </row>
    <row r="48" spans="1:20" ht="42.75" customHeight="1">
      <c r="I48" s="20"/>
      <c r="J48" s="21"/>
    </row>
    <row r="49" ht="15" customHeight="1"/>
    <row r="50" ht="15" customHeight="1"/>
    <row r="51" ht="15" customHeight="1"/>
  </sheetData>
  <sheetProtection selectLockedCells="1"/>
  <mergeCells count="19">
    <mergeCell ref="K8:N8"/>
    <mergeCell ref="K9:K10"/>
    <mergeCell ref="L9:L10"/>
    <mergeCell ref="M9:M10"/>
    <mergeCell ref="N9:N10"/>
    <mergeCell ref="K7:N7"/>
    <mergeCell ref="J5:K5"/>
    <mergeCell ref="J3:K3"/>
    <mergeCell ref="J4:K4"/>
    <mergeCell ref="C3:H3"/>
    <mergeCell ref="C4:H5"/>
    <mergeCell ref="J6:K6"/>
    <mergeCell ref="L6:N6"/>
    <mergeCell ref="A3:B3"/>
    <mergeCell ref="A4:B5"/>
    <mergeCell ref="L5:N5"/>
    <mergeCell ref="L4:N4"/>
    <mergeCell ref="A1:N1"/>
    <mergeCell ref="L3:N3"/>
  </mergeCells>
  <phoneticPr fontId="1" type="noConversion"/>
  <conditionalFormatting sqref="A8:B47">
    <cfRule type="expression" dxfId="67" priority="9">
      <formula>MOD(ROW(),2)=0</formula>
    </cfRule>
  </conditionalFormatting>
  <conditionalFormatting sqref="C8:C44 D41:G44 C45:G47">
    <cfRule type="expression" dxfId="66" priority="19">
      <formula>MOD(ROW(),2)=0</formula>
    </cfRule>
  </conditionalFormatting>
  <conditionalFormatting sqref="D8:E40">
    <cfRule type="expression" dxfId="65" priority="24">
      <formula>MOD(ROW(),2)=0</formula>
    </cfRule>
  </conditionalFormatting>
  <conditionalFormatting sqref="F8:F47">
    <cfRule type="expression" dxfId="64" priority="1">
      <formula>S8=0</formula>
    </cfRule>
    <cfRule type="expression" dxfId="63" priority="2">
      <formula>S8=1</formula>
    </cfRule>
  </conditionalFormatting>
  <conditionalFormatting sqref="F11:G40">
    <cfRule type="expression" dxfId="62" priority="20">
      <formula>MOD(ROW(),2)=0</formula>
    </cfRule>
  </conditionalFormatting>
  <conditionalFormatting sqref="F8:H10 F8:F47 H11:H47">
    <cfRule type="expression" dxfId="61" priority="21">
      <formula>MOD(ROW(),2)=0</formula>
    </cfRule>
  </conditionalFormatting>
  <conditionalFormatting sqref="K13:K14">
    <cfRule type="expression" dxfId="60" priority="23">
      <formula>MOD(ROW(),2)=0</formula>
    </cfRule>
  </conditionalFormatting>
  <conditionalFormatting sqref="K11:M15">
    <cfRule type="expression" dxfId="59" priority="11">
      <formula>MOD(ROW(),2)=0</formula>
    </cfRule>
  </conditionalFormatting>
  <conditionalFormatting sqref="K11:N15">
    <cfRule type="expression" dxfId="58" priority="10">
      <formula>MOD(ROW(),2)=0</formula>
    </cfRule>
  </conditionalFormatting>
  <conditionalFormatting sqref="K14:N15">
    <cfRule type="expression" dxfId="57" priority="12">
      <formula>MOD(ROW(),2)=0</formula>
    </cfRule>
  </conditionalFormatting>
  <conditionalFormatting sqref="N12 O14">
    <cfRule type="cellIs" dxfId="56" priority="15" operator="greaterThanOrEqual">
      <formula>100</formula>
    </cfRule>
  </conditionalFormatting>
  <dataValidations xWindow="947" yWindow="473" count="2">
    <dataValidation allowBlank="1" showInputMessage="1" showErrorMessage="1" sqref="WVN983044:WVP983044 JB5:JD5 SX5:SZ5 ACT5:ACV5 AMP5:AMR5 AWL5:AWN5 BGH5:BGJ5 BQD5:BQF5 BZZ5:CAB5 CJV5:CJX5 CTR5:CTT5 DDN5:DDP5 DNJ5:DNL5 DXF5:DXH5 EHB5:EHD5 EQX5:EQZ5 FAT5:FAV5 FKP5:FKR5 FUL5:FUN5 GEH5:GEJ5 GOD5:GOF5 GXZ5:GYB5 HHV5:HHX5 HRR5:HRT5 IBN5:IBP5 ILJ5:ILL5 IVF5:IVH5 JFB5:JFD5 JOX5:JOZ5 JYT5:JYV5 KIP5:KIR5 KSL5:KSN5 LCH5:LCJ5 LMD5:LMF5 LVZ5:LWB5 MFV5:MFX5 MPR5:MPT5 MZN5:MZP5 NJJ5:NJL5 NTF5:NTH5 ODB5:ODD5 OMX5:OMZ5 OWT5:OWV5 PGP5:PGR5 PQL5:PQN5 QAH5:QAJ5 QKD5:QKF5 QTZ5:QUB5 RDV5:RDX5 RNR5:RNT5 RXN5:RXP5 SHJ5:SHL5 SRF5:SRH5 TBB5:TBD5 TKX5:TKZ5 TUT5:TUV5 UEP5:UER5 UOL5:UON5 UYH5:UYJ5 VID5:VIF5 VRZ5:VSB5 WBV5:WBX5 WLR5:WLT5 WVN5:WVP5 D65540:H65540 JB65540:JD65540 SX65540:SZ65540 ACT65540:ACV65540 AMP65540:AMR65540 AWL65540:AWN65540 BGH65540:BGJ65540 BQD65540:BQF65540 BZZ65540:CAB65540 CJV65540:CJX65540 CTR65540:CTT65540 DDN65540:DDP65540 DNJ65540:DNL65540 DXF65540:DXH65540 EHB65540:EHD65540 EQX65540:EQZ65540 FAT65540:FAV65540 FKP65540:FKR65540 FUL65540:FUN65540 GEH65540:GEJ65540 GOD65540:GOF65540 GXZ65540:GYB65540 HHV65540:HHX65540 HRR65540:HRT65540 IBN65540:IBP65540 ILJ65540:ILL65540 IVF65540:IVH65540 JFB65540:JFD65540 JOX65540:JOZ65540 JYT65540:JYV65540 KIP65540:KIR65540 KSL65540:KSN65540 LCH65540:LCJ65540 LMD65540:LMF65540 LVZ65540:LWB65540 MFV65540:MFX65540 MPR65540:MPT65540 MZN65540:MZP65540 NJJ65540:NJL65540 NTF65540:NTH65540 ODB65540:ODD65540 OMX65540:OMZ65540 OWT65540:OWV65540 PGP65540:PGR65540 PQL65540:PQN65540 QAH65540:QAJ65540 QKD65540:QKF65540 QTZ65540:QUB65540 RDV65540:RDX65540 RNR65540:RNT65540 RXN65540:RXP65540 SHJ65540:SHL65540 SRF65540:SRH65540 TBB65540:TBD65540 TKX65540:TKZ65540 TUT65540:TUV65540 UEP65540:UER65540 UOL65540:UON65540 UYH65540:UYJ65540 VID65540:VIF65540 VRZ65540:VSB65540 WBV65540:WBX65540 WLR65540:WLT65540 WVN65540:WVP65540 D131076:H131076 JB131076:JD131076 SX131076:SZ131076 ACT131076:ACV131076 AMP131076:AMR131076 AWL131076:AWN131076 BGH131076:BGJ131076 BQD131076:BQF131076 BZZ131076:CAB131076 CJV131076:CJX131076 CTR131076:CTT131076 DDN131076:DDP131076 DNJ131076:DNL131076 DXF131076:DXH131076 EHB131076:EHD131076 EQX131076:EQZ131076 FAT131076:FAV131076 FKP131076:FKR131076 FUL131076:FUN131076 GEH131076:GEJ131076 GOD131076:GOF131076 GXZ131076:GYB131076 HHV131076:HHX131076 HRR131076:HRT131076 IBN131076:IBP131076 ILJ131076:ILL131076 IVF131076:IVH131076 JFB131076:JFD131076 JOX131076:JOZ131076 JYT131076:JYV131076 KIP131076:KIR131076 KSL131076:KSN131076 LCH131076:LCJ131076 LMD131076:LMF131076 LVZ131076:LWB131076 MFV131076:MFX131076 MPR131076:MPT131076 MZN131076:MZP131076 NJJ131076:NJL131076 NTF131076:NTH131076 ODB131076:ODD131076 OMX131076:OMZ131076 OWT131076:OWV131076 PGP131076:PGR131076 PQL131076:PQN131076 QAH131076:QAJ131076 QKD131076:QKF131076 QTZ131076:QUB131076 RDV131076:RDX131076 RNR131076:RNT131076 RXN131076:RXP131076 SHJ131076:SHL131076 SRF131076:SRH131076 TBB131076:TBD131076 TKX131076:TKZ131076 TUT131076:TUV131076 UEP131076:UER131076 UOL131076:UON131076 UYH131076:UYJ131076 VID131076:VIF131076 VRZ131076:VSB131076 WBV131076:WBX131076 WLR131076:WLT131076 WVN131076:WVP131076 D196612:H196612 JB196612:JD196612 SX196612:SZ196612 ACT196612:ACV196612 AMP196612:AMR196612 AWL196612:AWN196612 BGH196612:BGJ196612 BQD196612:BQF196612 BZZ196612:CAB196612 CJV196612:CJX196612 CTR196612:CTT196612 DDN196612:DDP196612 DNJ196612:DNL196612 DXF196612:DXH196612 EHB196612:EHD196612 EQX196612:EQZ196612 FAT196612:FAV196612 FKP196612:FKR196612 FUL196612:FUN196612 GEH196612:GEJ196612 GOD196612:GOF196612 GXZ196612:GYB196612 HHV196612:HHX196612 HRR196612:HRT196612 IBN196612:IBP196612 ILJ196612:ILL196612 IVF196612:IVH196612 JFB196612:JFD196612 JOX196612:JOZ196612 JYT196612:JYV196612 KIP196612:KIR196612 KSL196612:KSN196612 LCH196612:LCJ196612 LMD196612:LMF196612 LVZ196612:LWB196612 MFV196612:MFX196612 MPR196612:MPT196612 MZN196612:MZP196612 NJJ196612:NJL196612 NTF196612:NTH196612 ODB196612:ODD196612 OMX196612:OMZ196612 OWT196612:OWV196612 PGP196612:PGR196612 PQL196612:PQN196612 QAH196612:QAJ196612 QKD196612:QKF196612 QTZ196612:QUB196612 RDV196612:RDX196612 RNR196612:RNT196612 RXN196612:RXP196612 SHJ196612:SHL196612 SRF196612:SRH196612 TBB196612:TBD196612 TKX196612:TKZ196612 TUT196612:TUV196612 UEP196612:UER196612 UOL196612:UON196612 UYH196612:UYJ196612 VID196612:VIF196612 VRZ196612:VSB196612 WBV196612:WBX196612 WLR196612:WLT196612 WVN196612:WVP196612 D262148:H262148 JB262148:JD262148 SX262148:SZ262148 ACT262148:ACV262148 AMP262148:AMR262148 AWL262148:AWN262148 BGH262148:BGJ262148 BQD262148:BQF262148 BZZ262148:CAB262148 CJV262148:CJX262148 CTR262148:CTT262148 DDN262148:DDP262148 DNJ262148:DNL262148 DXF262148:DXH262148 EHB262148:EHD262148 EQX262148:EQZ262148 FAT262148:FAV262148 FKP262148:FKR262148 FUL262148:FUN262148 GEH262148:GEJ262148 GOD262148:GOF262148 GXZ262148:GYB262148 HHV262148:HHX262148 HRR262148:HRT262148 IBN262148:IBP262148 ILJ262148:ILL262148 IVF262148:IVH262148 JFB262148:JFD262148 JOX262148:JOZ262148 JYT262148:JYV262148 KIP262148:KIR262148 KSL262148:KSN262148 LCH262148:LCJ262148 LMD262148:LMF262148 LVZ262148:LWB262148 MFV262148:MFX262148 MPR262148:MPT262148 MZN262148:MZP262148 NJJ262148:NJL262148 NTF262148:NTH262148 ODB262148:ODD262148 OMX262148:OMZ262148 OWT262148:OWV262148 PGP262148:PGR262148 PQL262148:PQN262148 QAH262148:QAJ262148 QKD262148:QKF262148 QTZ262148:QUB262148 RDV262148:RDX262148 RNR262148:RNT262148 RXN262148:RXP262148 SHJ262148:SHL262148 SRF262148:SRH262148 TBB262148:TBD262148 TKX262148:TKZ262148 TUT262148:TUV262148 UEP262148:UER262148 UOL262148:UON262148 UYH262148:UYJ262148 VID262148:VIF262148 VRZ262148:VSB262148 WBV262148:WBX262148 WLR262148:WLT262148 WVN262148:WVP262148 D327684:H327684 JB327684:JD327684 SX327684:SZ327684 ACT327684:ACV327684 AMP327684:AMR327684 AWL327684:AWN327684 BGH327684:BGJ327684 BQD327684:BQF327684 BZZ327684:CAB327684 CJV327684:CJX327684 CTR327684:CTT327684 DDN327684:DDP327684 DNJ327684:DNL327684 DXF327684:DXH327684 EHB327684:EHD327684 EQX327684:EQZ327684 FAT327684:FAV327684 FKP327684:FKR327684 FUL327684:FUN327684 GEH327684:GEJ327684 GOD327684:GOF327684 GXZ327684:GYB327684 HHV327684:HHX327684 HRR327684:HRT327684 IBN327684:IBP327684 ILJ327684:ILL327684 IVF327684:IVH327684 JFB327684:JFD327684 JOX327684:JOZ327684 JYT327684:JYV327684 KIP327684:KIR327684 KSL327684:KSN327684 LCH327684:LCJ327684 LMD327684:LMF327684 LVZ327684:LWB327684 MFV327684:MFX327684 MPR327684:MPT327684 MZN327684:MZP327684 NJJ327684:NJL327684 NTF327684:NTH327684 ODB327684:ODD327684 OMX327684:OMZ327684 OWT327684:OWV327684 PGP327684:PGR327684 PQL327684:PQN327684 QAH327684:QAJ327684 QKD327684:QKF327684 QTZ327684:QUB327684 RDV327684:RDX327684 RNR327684:RNT327684 RXN327684:RXP327684 SHJ327684:SHL327684 SRF327684:SRH327684 TBB327684:TBD327684 TKX327684:TKZ327684 TUT327684:TUV327684 UEP327684:UER327684 UOL327684:UON327684 UYH327684:UYJ327684 VID327684:VIF327684 VRZ327684:VSB327684 WBV327684:WBX327684 WLR327684:WLT327684 WVN327684:WVP327684 D393220:H393220 JB393220:JD393220 SX393220:SZ393220 ACT393220:ACV393220 AMP393220:AMR393220 AWL393220:AWN393220 BGH393220:BGJ393220 BQD393220:BQF393220 BZZ393220:CAB393220 CJV393220:CJX393220 CTR393220:CTT393220 DDN393220:DDP393220 DNJ393220:DNL393220 DXF393220:DXH393220 EHB393220:EHD393220 EQX393220:EQZ393220 FAT393220:FAV393220 FKP393220:FKR393220 FUL393220:FUN393220 GEH393220:GEJ393220 GOD393220:GOF393220 GXZ393220:GYB393220 HHV393220:HHX393220 HRR393220:HRT393220 IBN393220:IBP393220 ILJ393220:ILL393220 IVF393220:IVH393220 JFB393220:JFD393220 JOX393220:JOZ393220 JYT393220:JYV393220 KIP393220:KIR393220 KSL393220:KSN393220 LCH393220:LCJ393220 LMD393220:LMF393220 LVZ393220:LWB393220 MFV393220:MFX393220 MPR393220:MPT393220 MZN393220:MZP393220 NJJ393220:NJL393220 NTF393220:NTH393220 ODB393220:ODD393220 OMX393220:OMZ393220 OWT393220:OWV393220 PGP393220:PGR393220 PQL393220:PQN393220 QAH393220:QAJ393220 QKD393220:QKF393220 QTZ393220:QUB393220 RDV393220:RDX393220 RNR393220:RNT393220 RXN393220:RXP393220 SHJ393220:SHL393220 SRF393220:SRH393220 TBB393220:TBD393220 TKX393220:TKZ393220 TUT393220:TUV393220 UEP393220:UER393220 UOL393220:UON393220 UYH393220:UYJ393220 VID393220:VIF393220 VRZ393220:VSB393220 WBV393220:WBX393220 WLR393220:WLT393220 WVN393220:WVP393220 D458756:H458756 JB458756:JD458756 SX458756:SZ458756 ACT458756:ACV458756 AMP458756:AMR458756 AWL458756:AWN458756 BGH458756:BGJ458756 BQD458756:BQF458756 BZZ458756:CAB458756 CJV458756:CJX458756 CTR458756:CTT458756 DDN458756:DDP458756 DNJ458756:DNL458756 DXF458756:DXH458756 EHB458756:EHD458756 EQX458756:EQZ458756 FAT458756:FAV458756 FKP458756:FKR458756 FUL458756:FUN458756 GEH458756:GEJ458756 GOD458756:GOF458756 GXZ458756:GYB458756 HHV458756:HHX458756 HRR458756:HRT458756 IBN458756:IBP458756 ILJ458756:ILL458756 IVF458756:IVH458756 JFB458756:JFD458756 JOX458756:JOZ458756 JYT458756:JYV458756 KIP458756:KIR458756 KSL458756:KSN458756 LCH458756:LCJ458756 LMD458756:LMF458756 LVZ458756:LWB458756 MFV458756:MFX458756 MPR458756:MPT458756 MZN458756:MZP458756 NJJ458756:NJL458756 NTF458756:NTH458756 ODB458756:ODD458756 OMX458756:OMZ458756 OWT458756:OWV458756 PGP458756:PGR458756 PQL458756:PQN458756 QAH458756:QAJ458756 QKD458756:QKF458756 QTZ458756:QUB458756 RDV458756:RDX458756 RNR458756:RNT458756 RXN458756:RXP458756 SHJ458756:SHL458756 SRF458756:SRH458756 TBB458756:TBD458756 TKX458756:TKZ458756 TUT458756:TUV458756 UEP458756:UER458756 UOL458756:UON458756 UYH458756:UYJ458756 VID458756:VIF458756 VRZ458756:VSB458756 WBV458756:WBX458756 WLR458756:WLT458756 WVN458756:WVP458756 D524292:H524292 JB524292:JD524292 SX524292:SZ524292 ACT524292:ACV524292 AMP524292:AMR524292 AWL524292:AWN524292 BGH524292:BGJ524292 BQD524292:BQF524292 BZZ524292:CAB524292 CJV524292:CJX524292 CTR524292:CTT524292 DDN524292:DDP524292 DNJ524292:DNL524292 DXF524292:DXH524292 EHB524292:EHD524292 EQX524292:EQZ524292 FAT524292:FAV524292 FKP524292:FKR524292 FUL524292:FUN524292 GEH524292:GEJ524292 GOD524292:GOF524292 GXZ524292:GYB524292 HHV524292:HHX524292 HRR524292:HRT524292 IBN524292:IBP524292 ILJ524292:ILL524292 IVF524292:IVH524292 JFB524292:JFD524292 JOX524292:JOZ524292 JYT524292:JYV524292 KIP524292:KIR524292 KSL524292:KSN524292 LCH524292:LCJ524292 LMD524292:LMF524292 LVZ524292:LWB524292 MFV524292:MFX524292 MPR524292:MPT524292 MZN524292:MZP524292 NJJ524292:NJL524292 NTF524292:NTH524292 ODB524292:ODD524292 OMX524292:OMZ524292 OWT524292:OWV524292 PGP524292:PGR524292 PQL524292:PQN524292 QAH524292:QAJ524292 QKD524292:QKF524292 QTZ524292:QUB524292 RDV524292:RDX524292 RNR524292:RNT524292 RXN524292:RXP524292 SHJ524292:SHL524292 SRF524292:SRH524292 TBB524292:TBD524292 TKX524292:TKZ524292 TUT524292:TUV524292 UEP524292:UER524292 UOL524292:UON524292 UYH524292:UYJ524292 VID524292:VIF524292 VRZ524292:VSB524292 WBV524292:WBX524292 WLR524292:WLT524292 WVN524292:WVP524292 D589828:H589828 JB589828:JD589828 SX589828:SZ589828 ACT589828:ACV589828 AMP589828:AMR589828 AWL589828:AWN589828 BGH589828:BGJ589828 BQD589828:BQF589828 BZZ589828:CAB589828 CJV589828:CJX589828 CTR589828:CTT589828 DDN589828:DDP589828 DNJ589828:DNL589828 DXF589828:DXH589828 EHB589828:EHD589828 EQX589828:EQZ589828 FAT589828:FAV589828 FKP589828:FKR589828 FUL589828:FUN589828 GEH589828:GEJ589828 GOD589828:GOF589828 GXZ589828:GYB589828 HHV589828:HHX589828 HRR589828:HRT589828 IBN589828:IBP589828 ILJ589828:ILL589828 IVF589828:IVH589828 JFB589828:JFD589828 JOX589828:JOZ589828 JYT589828:JYV589828 KIP589828:KIR589828 KSL589828:KSN589828 LCH589828:LCJ589828 LMD589828:LMF589828 LVZ589828:LWB589828 MFV589828:MFX589828 MPR589828:MPT589828 MZN589828:MZP589828 NJJ589828:NJL589828 NTF589828:NTH589828 ODB589828:ODD589828 OMX589828:OMZ589828 OWT589828:OWV589828 PGP589828:PGR589828 PQL589828:PQN589828 QAH589828:QAJ589828 QKD589828:QKF589828 QTZ589828:QUB589828 RDV589828:RDX589828 RNR589828:RNT589828 RXN589828:RXP589828 SHJ589828:SHL589828 SRF589828:SRH589828 TBB589828:TBD589828 TKX589828:TKZ589828 TUT589828:TUV589828 UEP589828:UER589828 UOL589828:UON589828 UYH589828:UYJ589828 VID589828:VIF589828 VRZ589828:VSB589828 WBV589828:WBX589828 WLR589828:WLT589828 WVN589828:WVP589828 D655364:H655364 JB655364:JD655364 SX655364:SZ655364 ACT655364:ACV655364 AMP655364:AMR655364 AWL655364:AWN655364 BGH655364:BGJ655364 BQD655364:BQF655364 BZZ655364:CAB655364 CJV655364:CJX655364 CTR655364:CTT655364 DDN655364:DDP655364 DNJ655364:DNL655364 DXF655364:DXH655364 EHB655364:EHD655364 EQX655364:EQZ655364 FAT655364:FAV655364 FKP655364:FKR655364 FUL655364:FUN655364 GEH655364:GEJ655364 GOD655364:GOF655364 GXZ655364:GYB655364 HHV655364:HHX655364 HRR655364:HRT655364 IBN655364:IBP655364 ILJ655364:ILL655364 IVF655364:IVH655364 JFB655364:JFD655364 JOX655364:JOZ655364 JYT655364:JYV655364 KIP655364:KIR655364 KSL655364:KSN655364 LCH655364:LCJ655364 LMD655364:LMF655364 LVZ655364:LWB655364 MFV655364:MFX655364 MPR655364:MPT655364 MZN655364:MZP655364 NJJ655364:NJL655364 NTF655364:NTH655364 ODB655364:ODD655364 OMX655364:OMZ655364 OWT655364:OWV655364 PGP655364:PGR655364 PQL655364:PQN655364 QAH655364:QAJ655364 QKD655364:QKF655364 QTZ655364:QUB655364 RDV655364:RDX655364 RNR655364:RNT655364 RXN655364:RXP655364 SHJ655364:SHL655364 SRF655364:SRH655364 TBB655364:TBD655364 TKX655364:TKZ655364 TUT655364:TUV655364 UEP655364:UER655364 UOL655364:UON655364 UYH655364:UYJ655364 VID655364:VIF655364 VRZ655364:VSB655364 WBV655364:WBX655364 WLR655364:WLT655364 WVN655364:WVP655364 D720900:H720900 JB720900:JD720900 SX720900:SZ720900 ACT720900:ACV720900 AMP720900:AMR720900 AWL720900:AWN720900 BGH720900:BGJ720900 BQD720900:BQF720900 BZZ720900:CAB720900 CJV720900:CJX720900 CTR720900:CTT720900 DDN720900:DDP720900 DNJ720900:DNL720900 DXF720900:DXH720900 EHB720900:EHD720900 EQX720900:EQZ720900 FAT720900:FAV720900 FKP720900:FKR720900 FUL720900:FUN720900 GEH720900:GEJ720900 GOD720900:GOF720900 GXZ720900:GYB720900 HHV720900:HHX720900 HRR720900:HRT720900 IBN720900:IBP720900 ILJ720900:ILL720900 IVF720900:IVH720900 JFB720900:JFD720900 JOX720900:JOZ720900 JYT720900:JYV720900 KIP720900:KIR720900 KSL720900:KSN720900 LCH720900:LCJ720900 LMD720900:LMF720900 LVZ720900:LWB720900 MFV720900:MFX720900 MPR720900:MPT720900 MZN720900:MZP720900 NJJ720900:NJL720900 NTF720900:NTH720900 ODB720900:ODD720900 OMX720900:OMZ720900 OWT720900:OWV720900 PGP720900:PGR720900 PQL720900:PQN720900 QAH720900:QAJ720900 QKD720900:QKF720900 QTZ720900:QUB720900 RDV720900:RDX720900 RNR720900:RNT720900 RXN720900:RXP720900 SHJ720900:SHL720900 SRF720900:SRH720900 TBB720900:TBD720900 TKX720900:TKZ720900 TUT720900:TUV720900 UEP720900:UER720900 UOL720900:UON720900 UYH720900:UYJ720900 VID720900:VIF720900 VRZ720900:VSB720900 WBV720900:WBX720900 WLR720900:WLT720900 WVN720900:WVP720900 D786436:H786436 JB786436:JD786436 SX786436:SZ786436 ACT786436:ACV786436 AMP786436:AMR786436 AWL786436:AWN786436 BGH786436:BGJ786436 BQD786436:BQF786436 BZZ786436:CAB786436 CJV786436:CJX786436 CTR786436:CTT786436 DDN786436:DDP786436 DNJ786436:DNL786436 DXF786436:DXH786436 EHB786436:EHD786436 EQX786436:EQZ786436 FAT786436:FAV786436 FKP786436:FKR786436 FUL786436:FUN786436 GEH786436:GEJ786436 GOD786436:GOF786436 GXZ786436:GYB786436 HHV786436:HHX786436 HRR786436:HRT786436 IBN786436:IBP786436 ILJ786436:ILL786436 IVF786436:IVH786436 JFB786436:JFD786436 JOX786436:JOZ786436 JYT786436:JYV786436 KIP786436:KIR786436 KSL786436:KSN786436 LCH786436:LCJ786436 LMD786436:LMF786436 LVZ786436:LWB786436 MFV786436:MFX786436 MPR786436:MPT786436 MZN786436:MZP786436 NJJ786436:NJL786436 NTF786436:NTH786436 ODB786436:ODD786436 OMX786436:OMZ786436 OWT786436:OWV786436 PGP786436:PGR786436 PQL786436:PQN786436 QAH786436:QAJ786436 QKD786436:QKF786436 QTZ786436:QUB786436 RDV786436:RDX786436 RNR786436:RNT786436 RXN786436:RXP786436 SHJ786436:SHL786436 SRF786436:SRH786436 TBB786436:TBD786436 TKX786436:TKZ786436 TUT786436:TUV786436 UEP786436:UER786436 UOL786436:UON786436 UYH786436:UYJ786436 VID786436:VIF786436 VRZ786436:VSB786436 WBV786436:WBX786436 WLR786436:WLT786436 WVN786436:WVP786436 D851972:H851972 JB851972:JD851972 SX851972:SZ851972 ACT851972:ACV851972 AMP851972:AMR851972 AWL851972:AWN851972 BGH851972:BGJ851972 BQD851972:BQF851972 BZZ851972:CAB851972 CJV851972:CJX851972 CTR851972:CTT851972 DDN851972:DDP851972 DNJ851972:DNL851972 DXF851972:DXH851972 EHB851972:EHD851972 EQX851972:EQZ851972 FAT851972:FAV851972 FKP851972:FKR851972 FUL851972:FUN851972 GEH851972:GEJ851972 GOD851972:GOF851972 GXZ851972:GYB851972 HHV851972:HHX851972 HRR851972:HRT851972 IBN851972:IBP851972 ILJ851972:ILL851972 IVF851972:IVH851972 JFB851972:JFD851972 JOX851972:JOZ851972 JYT851972:JYV851972 KIP851972:KIR851972 KSL851972:KSN851972 LCH851972:LCJ851972 LMD851972:LMF851972 LVZ851972:LWB851972 MFV851972:MFX851972 MPR851972:MPT851972 MZN851972:MZP851972 NJJ851972:NJL851972 NTF851972:NTH851972 ODB851972:ODD851972 OMX851972:OMZ851972 OWT851972:OWV851972 PGP851972:PGR851972 PQL851972:PQN851972 QAH851972:QAJ851972 QKD851972:QKF851972 QTZ851972:QUB851972 RDV851972:RDX851972 RNR851972:RNT851972 RXN851972:RXP851972 SHJ851972:SHL851972 SRF851972:SRH851972 TBB851972:TBD851972 TKX851972:TKZ851972 TUT851972:TUV851972 UEP851972:UER851972 UOL851972:UON851972 UYH851972:UYJ851972 VID851972:VIF851972 VRZ851972:VSB851972 WBV851972:WBX851972 WLR851972:WLT851972 WVN851972:WVP851972 D917508:H917508 JB917508:JD917508 SX917508:SZ917508 ACT917508:ACV917508 AMP917508:AMR917508 AWL917508:AWN917508 BGH917508:BGJ917508 BQD917508:BQF917508 BZZ917508:CAB917508 CJV917508:CJX917508 CTR917508:CTT917508 DDN917508:DDP917508 DNJ917508:DNL917508 DXF917508:DXH917508 EHB917508:EHD917508 EQX917508:EQZ917508 FAT917508:FAV917508 FKP917508:FKR917508 FUL917508:FUN917508 GEH917508:GEJ917508 GOD917508:GOF917508 GXZ917508:GYB917508 HHV917508:HHX917508 HRR917508:HRT917508 IBN917508:IBP917508 ILJ917508:ILL917508 IVF917508:IVH917508 JFB917508:JFD917508 JOX917508:JOZ917508 JYT917508:JYV917508 KIP917508:KIR917508 KSL917508:KSN917508 LCH917508:LCJ917508 LMD917508:LMF917508 LVZ917508:LWB917508 MFV917508:MFX917508 MPR917508:MPT917508 MZN917508:MZP917508 NJJ917508:NJL917508 NTF917508:NTH917508 ODB917508:ODD917508 OMX917508:OMZ917508 OWT917508:OWV917508 PGP917508:PGR917508 PQL917508:PQN917508 QAH917508:QAJ917508 QKD917508:QKF917508 QTZ917508:QUB917508 RDV917508:RDX917508 RNR917508:RNT917508 RXN917508:RXP917508 SHJ917508:SHL917508 SRF917508:SRH917508 TBB917508:TBD917508 TKX917508:TKZ917508 TUT917508:TUV917508 UEP917508:UER917508 UOL917508:UON917508 UYH917508:UYJ917508 VID917508:VIF917508 VRZ917508:VSB917508 WBV917508:WBX917508 WLR917508:WLT917508 WVN917508:WVP917508 D983044:H983044 JB983044:JD983044 SX983044:SZ983044 ACT983044:ACV983044 AMP983044:AMR983044 AWL983044:AWN983044 BGH983044:BGJ983044 BQD983044:BQF983044 BZZ983044:CAB983044 CJV983044:CJX983044 CTR983044:CTT983044 DDN983044:DDP983044 DNJ983044:DNL983044 DXF983044:DXH983044 EHB983044:EHD983044 EQX983044:EQZ983044 FAT983044:FAV983044 FKP983044:FKR983044 FUL983044:FUN983044 GEH983044:GEJ983044 GOD983044:GOF983044 GXZ983044:GYB983044 HHV983044:HHX983044 HRR983044:HRT983044 IBN983044:IBP983044 ILJ983044:ILL983044 IVF983044:IVH983044 JFB983044:JFD983044 JOX983044:JOZ983044 JYT983044:JYV983044 KIP983044:KIR983044 KSL983044:KSN983044 LCH983044:LCJ983044 LMD983044:LMF983044 LVZ983044:LWB983044 MFV983044:MFX983044 MPR983044:MPT983044 MZN983044:MZP983044 NJJ983044:NJL983044 NTF983044:NTH983044 ODB983044:ODD983044 OMX983044:OMZ983044 OWT983044:OWV983044 PGP983044:PGR983044 PQL983044:PQN983044 QAH983044:QAJ983044 QKD983044:QKF983044 QTZ983044:QUB983044 RDV983044:RDX983044 RNR983044:RNT983044 RXN983044:RXP983044 SHJ983044:SHL983044 SRF983044:SRH983044 TBB983044:TBD983044 TKX983044:TKZ983044 TUT983044:TUV983044 UEP983044:UER983044 UOL983044:UON983044 UYH983044:UYJ983044 VID983044:VIF983044 VRZ983044:VSB983044 WBV983044:WBX983044 WLR983044:WLT983044"/>
    <dataValidation type="list" allowBlank="1" showInputMessage="1" showErrorMessage="1" promptTitle="OUI ou NON" sqref="AA8:AA9">
      <formula1>$AA$8:$AA$9</formula1>
    </dataValidation>
  </dataValidations>
  <pageMargins left="0.7" right="0.7" top="0.75" bottom="0.75" header="0.3" footer="0.3"/>
  <pageSetup paperSize="8" scale="78" fitToHeight="0" orientation="landscape" r:id="rId1"/>
  <extLst>
    <ext xmlns:x14="http://schemas.microsoft.com/office/spreadsheetml/2009/9/main" uri="{CCE6A557-97BC-4b89-ADB6-D9C93CAAB3DF}">
      <x14:dataValidations xmlns:xm="http://schemas.microsoft.com/office/excel/2006/main" xWindow="947" yWindow="473" count="1">
        <x14:dataValidation type="list" allowBlank="1" showInputMessage="1" showErrorMessage="1" prompt="Sélectionner le BTS">
          <x14:formula1>
            <xm:f>'BTS ET EPREUVES'!$B$1:$DA$1</xm:f>
          </x14:formula1>
          <xm:sqref>C4:H5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EI46"/>
  <sheetViews>
    <sheetView showZeros="0" view="pageBreakPreview" zoomScale="50" zoomScaleNormal="40" zoomScaleSheetLayoutView="50" workbookViewId="0">
      <pane xSplit="3" ySplit="5" topLeftCell="D6" activePane="bottomRight" state="frozenSplit"/>
      <selection activeCell="D8" sqref="D8"/>
      <selection pane="topRight" activeCell="D8" sqref="D8"/>
      <selection pane="bottomLeft" activeCell="D8" sqref="D8"/>
      <selection pane="bottomRight" activeCell="H10" sqref="H10"/>
    </sheetView>
  </sheetViews>
  <sheetFormatPr baseColWidth="10" defaultColWidth="11.5703125" defaultRowHeight="14.25"/>
  <cols>
    <col min="1" max="1" width="7.140625" style="22" customWidth="1"/>
    <col min="2" max="2" width="29.5703125" style="22" customWidth="1"/>
    <col min="3" max="3" width="22.85546875" style="22" customWidth="1"/>
    <col min="4" max="4" width="61.140625" style="22" customWidth="1"/>
    <col min="5" max="5" width="61.42578125" style="77" customWidth="1"/>
    <col min="6" max="6" width="17.7109375" style="77" customWidth="1"/>
    <col min="7" max="9" width="9.5703125" style="75" customWidth="1"/>
    <col min="10" max="14" width="9.5703125" style="76" customWidth="1"/>
    <col min="15" max="15" width="63.5703125" style="88" customWidth="1"/>
    <col min="16" max="18" width="9.5703125" style="75" customWidth="1"/>
    <col min="19" max="23" width="9.5703125" style="76" customWidth="1"/>
    <col min="24" max="24" width="63.5703125" style="88" customWidth="1"/>
    <col min="25" max="27" width="9.5703125" style="75" customWidth="1"/>
    <col min="28" max="32" width="9.5703125" style="76" customWidth="1"/>
    <col min="33" max="33" width="63.5703125" style="88" customWidth="1"/>
    <col min="34" max="36" width="9.5703125" style="75" customWidth="1"/>
    <col min="37" max="41" width="9.5703125" style="76" customWidth="1"/>
    <col min="42" max="42" width="63.5703125" style="88" customWidth="1"/>
    <col min="43" max="45" width="9.5703125" style="75" customWidth="1"/>
    <col min="46" max="50" width="9.5703125" style="76" customWidth="1"/>
    <col min="51" max="51" width="63.5703125" style="88" customWidth="1"/>
    <col min="52" max="54" width="9.5703125" style="75" customWidth="1"/>
    <col min="55" max="59" width="9.5703125" style="76" customWidth="1"/>
    <col min="60" max="60" width="63.5703125" style="88" customWidth="1"/>
    <col min="61" max="63" width="9.5703125" style="75" customWidth="1"/>
    <col min="64" max="68" width="9.5703125" style="76" customWidth="1"/>
    <col min="69" max="69" width="63.5703125" style="88" customWidth="1"/>
    <col min="70" max="72" width="9.5703125" style="75" customWidth="1"/>
    <col min="73" max="77" width="9.5703125" style="76" customWidth="1"/>
    <col min="78" max="78" width="63.5703125" style="88" customWidth="1"/>
    <col min="79" max="81" width="9.5703125" style="75" customWidth="1"/>
    <col min="82" max="86" width="9.5703125" style="76" customWidth="1"/>
    <col min="87" max="87" width="63.5703125" style="88" customWidth="1"/>
    <col min="88" max="90" width="9.5703125" style="75" customWidth="1"/>
    <col min="91" max="95" width="9.5703125" style="76" customWidth="1"/>
    <col min="96" max="96" width="63.5703125" style="88" customWidth="1"/>
    <col min="97" max="99" width="9.5703125" style="75" customWidth="1"/>
    <col min="100" max="104" width="9.5703125" style="76" customWidth="1"/>
    <col min="105" max="105" width="63.5703125" style="88" customWidth="1"/>
    <col min="106" max="108" width="9.5703125" style="75" customWidth="1"/>
    <col min="109" max="113" width="9.5703125" style="76" customWidth="1"/>
    <col min="114" max="114" width="63.5703125" style="88" customWidth="1"/>
    <col min="115" max="117" width="9.5703125" style="75" customWidth="1"/>
    <col min="118" max="122" width="9.5703125" style="76" customWidth="1"/>
    <col min="123" max="123" width="63.5703125" style="88" customWidth="1"/>
    <col min="124" max="126" width="9.5703125" style="75" customWidth="1"/>
    <col min="127" max="131" width="9.5703125" style="76" customWidth="1"/>
    <col min="132" max="132" width="63.5703125" style="88" customWidth="1"/>
    <col min="133" max="133" width="9.5703125" style="19" customWidth="1"/>
    <col min="134" max="134" width="11.5703125" style="19"/>
    <col min="135" max="135" width="53.140625" style="19" customWidth="1"/>
    <col min="136" max="138" width="4.85546875" style="19" customWidth="1"/>
    <col min="139" max="16384" width="11.5703125" style="19"/>
  </cols>
  <sheetData>
    <row r="1" spans="1:138" ht="27.6" customHeight="1">
      <c r="A1" s="273" t="s">
        <v>354</v>
      </c>
      <c r="B1" s="273"/>
      <c r="C1" s="274"/>
      <c r="D1" s="277" t="s">
        <v>129</v>
      </c>
      <c r="E1" s="277"/>
      <c r="F1" s="159"/>
      <c r="G1" s="285" t="s">
        <v>76</v>
      </c>
      <c r="H1" s="286"/>
      <c r="I1" s="282"/>
      <c r="J1" s="283"/>
      <c r="K1" s="283"/>
      <c r="L1" s="283"/>
      <c r="M1" s="283"/>
      <c r="N1" s="283"/>
      <c r="O1" s="284"/>
      <c r="P1" s="285" t="s">
        <v>76</v>
      </c>
      <c r="Q1" s="286"/>
      <c r="R1" s="282"/>
      <c r="S1" s="283"/>
      <c r="T1" s="283"/>
      <c r="U1" s="283"/>
      <c r="V1" s="283"/>
      <c r="W1" s="283"/>
      <c r="X1" s="284"/>
      <c r="Y1" s="285" t="s">
        <v>76</v>
      </c>
      <c r="Z1" s="286"/>
      <c r="AA1" s="282"/>
      <c r="AB1" s="283"/>
      <c r="AC1" s="283"/>
      <c r="AD1" s="283"/>
      <c r="AE1" s="283"/>
      <c r="AF1" s="283"/>
      <c r="AG1" s="284"/>
      <c r="AH1" s="285" t="s">
        <v>76</v>
      </c>
      <c r="AI1" s="286"/>
      <c r="AJ1" s="282"/>
      <c r="AK1" s="283"/>
      <c r="AL1" s="283"/>
      <c r="AM1" s="283"/>
      <c r="AN1" s="283"/>
      <c r="AO1" s="283"/>
      <c r="AP1" s="284"/>
      <c r="AQ1" s="285" t="s">
        <v>76</v>
      </c>
      <c r="AR1" s="286"/>
      <c r="AS1" s="282"/>
      <c r="AT1" s="283"/>
      <c r="AU1" s="283"/>
      <c r="AV1" s="283"/>
      <c r="AW1" s="283"/>
      <c r="AX1" s="283"/>
      <c r="AY1" s="284"/>
      <c r="AZ1" s="285" t="s">
        <v>76</v>
      </c>
      <c r="BA1" s="286"/>
      <c r="BB1" s="282"/>
      <c r="BC1" s="283"/>
      <c r="BD1" s="283"/>
      <c r="BE1" s="283"/>
      <c r="BF1" s="283"/>
      <c r="BG1" s="283"/>
      <c r="BH1" s="284"/>
      <c r="BI1" s="285" t="s">
        <v>76</v>
      </c>
      <c r="BJ1" s="286"/>
      <c r="BK1" s="282"/>
      <c r="BL1" s="283"/>
      <c r="BM1" s="283"/>
      <c r="BN1" s="283"/>
      <c r="BO1" s="283"/>
      <c r="BP1" s="283"/>
      <c r="BQ1" s="284"/>
      <c r="BR1" s="285" t="s">
        <v>76</v>
      </c>
      <c r="BS1" s="286"/>
      <c r="BT1" s="282"/>
      <c r="BU1" s="283"/>
      <c r="BV1" s="283"/>
      <c r="BW1" s="283"/>
      <c r="BX1" s="283"/>
      <c r="BY1" s="283"/>
      <c r="BZ1" s="284"/>
      <c r="CA1" s="285" t="s">
        <v>76</v>
      </c>
      <c r="CB1" s="286"/>
      <c r="CC1" s="282"/>
      <c r="CD1" s="283"/>
      <c r="CE1" s="283"/>
      <c r="CF1" s="283"/>
      <c r="CG1" s="283"/>
      <c r="CH1" s="283"/>
      <c r="CI1" s="284"/>
      <c r="CJ1" s="285" t="s">
        <v>76</v>
      </c>
      <c r="CK1" s="286"/>
      <c r="CL1" s="282"/>
      <c r="CM1" s="283"/>
      <c r="CN1" s="283"/>
      <c r="CO1" s="283"/>
      <c r="CP1" s="283"/>
      <c r="CQ1" s="283"/>
      <c r="CR1" s="284"/>
      <c r="CS1" s="285" t="s">
        <v>76</v>
      </c>
      <c r="CT1" s="286"/>
      <c r="CU1" s="282"/>
      <c r="CV1" s="283"/>
      <c r="CW1" s="283"/>
      <c r="CX1" s="283"/>
      <c r="CY1" s="283"/>
      <c r="CZ1" s="283"/>
      <c r="DA1" s="284"/>
      <c r="DB1" s="285" t="s">
        <v>76</v>
      </c>
      <c r="DC1" s="286"/>
      <c r="DD1" s="282"/>
      <c r="DE1" s="283"/>
      <c r="DF1" s="283"/>
      <c r="DG1" s="283"/>
      <c r="DH1" s="283"/>
      <c r="DI1" s="283"/>
      <c r="DJ1" s="284"/>
      <c r="DK1" s="285" t="s">
        <v>76</v>
      </c>
      <c r="DL1" s="286"/>
      <c r="DM1" s="282"/>
      <c r="DN1" s="283"/>
      <c r="DO1" s="283"/>
      <c r="DP1" s="283"/>
      <c r="DQ1" s="283"/>
      <c r="DR1" s="283"/>
      <c r="DS1" s="284"/>
      <c r="DT1" s="285" t="s">
        <v>76</v>
      </c>
      <c r="DU1" s="286"/>
      <c r="DV1" s="282"/>
      <c r="DW1" s="283"/>
      <c r="DX1" s="283"/>
      <c r="DY1" s="283"/>
      <c r="DZ1" s="283"/>
      <c r="EA1" s="283"/>
      <c r="EB1" s="284"/>
      <c r="EF1" s="293" t="s">
        <v>130</v>
      </c>
      <c r="EG1" s="293"/>
      <c r="EH1" s="293"/>
    </row>
    <row r="2" spans="1:138" s="108" customFormat="1" ht="45.6" customHeight="1">
      <c r="A2" s="273"/>
      <c r="B2" s="273"/>
      <c r="C2" s="274"/>
      <c r="D2" s="277"/>
      <c r="E2" s="277"/>
      <c r="F2" s="159"/>
      <c r="G2" s="287" t="str">
        <f>INDEX('BTS ET EPREUVES'!$A$1:$DK$21,MATCH(G3,'BTS ET EPREUVES'!$A$1:$A$21,0),MATCH('1. Informations administratives'!$S$4,'BTS ET EPREUVES'!$A$2:$DK$2,0))</f>
        <v>U1 - Culture générale et expression</v>
      </c>
      <c r="H2" s="288"/>
      <c r="I2" s="288"/>
      <c r="J2" s="288"/>
      <c r="K2" s="288"/>
      <c r="L2" s="288"/>
      <c r="M2" s="288"/>
      <c r="N2" s="288"/>
      <c r="O2" s="289"/>
      <c r="P2" s="287" t="str">
        <f>INDEX('BTS ET EPREUVES'!$A$1:$DK$21,MATCH(P3,'BTS ET EPREUVES'!$A$1:$A$21,0),MATCH('1. Informations administratives'!$S$4,'BTS ET EPREUVES'!$A$2:$DK$2,0))</f>
        <v>U21 - Communication en langue vivante étrangère : anglais</v>
      </c>
      <c r="Q2" s="288"/>
      <c r="R2" s="288"/>
      <c r="S2" s="288"/>
      <c r="T2" s="288"/>
      <c r="U2" s="288"/>
      <c r="V2" s="288"/>
      <c r="W2" s="288"/>
      <c r="X2" s="289"/>
      <c r="Y2" s="287" t="str">
        <f>INDEX('BTS ET EPREUVES'!$A$1:$DK$21,MATCH(Y3,'BTS ET EPREUVES'!$A$1:$A$21,0),MATCH('1. Informations administratives'!$S$4,'BTS ET EPREUVES'!$A$2:$DK$2,0))</f>
        <v>U22 - Communication en langue vivante étrangère : langue B</v>
      </c>
      <c r="Z2" s="288"/>
      <c r="AA2" s="288"/>
      <c r="AB2" s="288"/>
      <c r="AC2" s="288"/>
      <c r="AD2" s="288"/>
      <c r="AE2" s="288"/>
      <c r="AF2" s="288"/>
      <c r="AG2" s="289"/>
      <c r="AH2" s="287" t="str">
        <f>INDEX('BTS ET EPREUVES'!$A$1:$DK$21,MATCH(AH3,'BTS ET EPREUVES'!$A$1:$A$21,0),MATCH('1. Informations administratives'!$S$4,'BTS ET EPREUVES'!$A$2:$DK$2,0))</f>
        <v>U3 - Tourisme et territoires</v>
      </c>
      <c r="AI2" s="288"/>
      <c r="AJ2" s="288"/>
      <c r="AK2" s="288"/>
      <c r="AL2" s="288"/>
      <c r="AM2" s="288"/>
      <c r="AN2" s="288"/>
      <c r="AO2" s="288"/>
      <c r="AP2" s="289"/>
      <c r="AQ2" s="287" t="str">
        <f>INDEX('BTS ET EPREUVES'!$A$1:$DK$21,MATCH(AQ3,'BTS ET EPREUVES'!$A$1:$A$21,0),MATCH('1. Informations administratives'!$S$4,'BTS ET EPREUVES'!$A$2:$DK$2,0))</f>
        <v>U4 - Gestion de la relation clientèle touristique</v>
      </c>
      <c r="AR2" s="288"/>
      <c r="AS2" s="288"/>
      <c r="AT2" s="288"/>
      <c r="AU2" s="288"/>
      <c r="AV2" s="288"/>
      <c r="AW2" s="288"/>
      <c r="AX2" s="288"/>
      <c r="AY2" s="289"/>
      <c r="AZ2" s="287" t="str">
        <f>INDEX('BTS ET EPREUVES'!$A$1:$DK$21,MATCH(AZ3,'BTS ET EPREUVES'!$A$1:$A$21,0),MATCH('1. Informations administratives'!$S$4,'BTS ET EPREUVES'!$A$2:$DK$2,0))</f>
        <v>U5 - Élaboration d’une prestation touristique</v>
      </c>
      <c r="BA2" s="288"/>
      <c r="BB2" s="288"/>
      <c r="BC2" s="288"/>
      <c r="BD2" s="288"/>
      <c r="BE2" s="288"/>
      <c r="BF2" s="288"/>
      <c r="BG2" s="288"/>
      <c r="BH2" s="289"/>
      <c r="BI2" s="287" t="str">
        <f>INDEX('BTS ET EPREUVES'!$A$1:$DK$21,MATCH(BI3,'BTS ET EPREUVES'!$A$1:$A$21,0),MATCH('1. Informations administratives'!$S$4,'BTS ET EPREUVES'!$A$2:$DK$2,0))</f>
        <v>U6 - Gestion de l’information touristique</v>
      </c>
      <c r="BJ2" s="288"/>
      <c r="BK2" s="288"/>
      <c r="BL2" s="288"/>
      <c r="BM2" s="288"/>
      <c r="BN2" s="288"/>
      <c r="BO2" s="288"/>
      <c r="BP2" s="288"/>
      <c r="BQ2" s="289"/>
      <c r="BR2" s="287" t="str">
        <f>INDEX('BTS ET EPREUVES'!$A$1:$DK$21,MATCH(BR3,'BTS ET EPREUVES'!$A$1:$A$21,0),MATCH('1. Informations administratives'!$S$4,'BTS ET EPREUVES'!$A$2:$DK$2,0))</f>
        <v>UF1 - Unité facultative Communication en langue vivante étrangère : langue C</v>
      </c>
      <c r="BS2" s="288"/>
      <c r="BT2" s="288"/>
      <c r="BU2" s="288"/>
      <c r="BV2" s="288"/>
      <c r="BW2" s="288"/>
      <c r="BX2" s="288"/>
      <c r="BY2" s="288"/>
      <c r="BZ2" s="289"/>
      <c r="CA2" s="287" t="str">
        <f>INDEX('BTS ET EPREUVES'!$A$1:$DK$21,MATCH(CA3,'BTS ET EPREUVES'!$A$1:$A$21,0),MATCH('1. Informations administratives'!$S$4,'BTS ET EPREUVES'!$A$2:$DK$2,0))</f>
        <v>UF2 - Unité facultative Parcours de professionnalisation à l’étranger</v>
      </c>
      <c r="CB2" s="288"/>
      <c r="CC2" s="288"/>
      <c r="CD2" s="288"/>
      <c r="CE2" s="288"/>
      <c r="CF2" s="288"/>
      <c r="CG2" s="288"/>
      <c r="CH2" s="288"/>
      <c r="CI2" s="289"/>
      <c r="CJ2" s="287" t="str">
        <f>INDEX('BTS ET EPREUVES'!$A$1:$DK$21,MATCH(CJ3,'BTS ET EPREUVES'!$A$1:$A$21,0),MATCH('1. Informations administratives'!$S$4,'BTS ET EPREUVES'!$A$2:$DK$2,0))</f>
        <v>UF3 - Unité facultative Projet de spécialisation</v>
      </c>
      <c r="CK2" s="288"/>
      <c r="CL2" s="288"/>
      <c r="CM2" s="288"/>
      <c r="CN2" s="288"/>
      <c r="CO2" s="288"/>
      <c r="CP2" s="288"/>
      <c r="CQ2" s="288"/>
      <c r="CR2" s="289"/>
      <c r="CS2" s="287" t="str">
        <f>INDEX('BTS ET EPREUVES'!$A$1:$DK$21,MATCH(CS3,'BTS ET EPREUVES'!$A$1:$A$21,0),MATCH('1. Informations administratives'!$S$4,'BTS ET EPREUVES'!$A$2:$DK$2,0))</f>
        <v>UF4 - Épreuve facultative engagement étudiant</v>
      </c>
      <c r="CT2" s="288"/>
      <c r="CU2" s="288"/>
      <c r="CV2" s="288"/>
      <c r="CW2" s="288"/>
      <c r="CX2" s="288"/>
      <c r="CY2" s="288"/>
      <c r="CZ2" s="288"/>
      <c r="DA2" s="289"/>
      <c r="DB2" s="287">
        <f>INDEX('BTS ET EPREUVES'!$A$1:$DK$21,MATCH(DB3,'BTS ET EPREUVES'!$A$1:$A$21,0),MATCH('1. Informations administratives'!$S$4,'BTS ET EPREUVES'!$A$2:$DK$2,0))</f>
        <v>0</v>
      </c>
      <c r="DC2" s="288"/>
      <c r="DD2" s="288"/>
      <c r="DE2" s="288"/>
      <c r="DF2" s="288"/>
      <c r="DG2" s="288"/>
      <c r="DH2" s="288"/>
      <c r="DI2" s="288"/>
      <c r="DJ2" s="289"/>
      <c r="DK2" s="287">
        <f>INDEX('BTS ET EPREUVES'!$A$1:$DK$21,MATCH(DK3,'BTS ET EPREUVES'!$A$1:$A$21,0),MATCH('1. Informations administratives'!$S$4,'BTS ET EPREUVES'!$A$2:$DK$2,0))</f>
        <v>0</v>
      </c>
      <c r="DL2" s="288"/>
      <c r="DM2" s="288"/>
      <c r="DN2" s="288"/>
      <c r="DO2" s="288"/>
      <c r="DP2" s="288"/>
      <c r="DQ2" s="288"/>
      <c r="DR2" s="288"/>
      <c r="DS2" s="289"/>
      <c r="DT2" s="287">
        <f>INDEX('BTS ET EPREUVES'!$A$1:$DK$21,MATCH(DT3,'BTS ET EPREUVES'!$A$1:$A$21,0),MATCH('1. Informations administratives'!$S$4,'BTS ET EPREUVES'!$A$2:$DK$2,0))</f>
        <v>0</v>
      </c>
      <c r="DU2" s="288"/>
      <c r="DV2" s="288"/>
      <c r="DW2" s="288"/>
      <c r="DX2" s="288"/>
      <c r="DY2" s="288"/>
      <c r="DZ2" s="288"/>
      <c r="EA2" s="288"/>
      <c r="EB2" s="289"/>
      <c r="EF2" s="293"/>
      <c r="EG2" s="293"/>
      <c r="EH2" s="293"/>
    </row>
    <row r="3" spans="1:138" ht="26.45" hidden="1" customHeight="1">
      <c r="A3" s="275"/>
      <c r="B3" s="275"/>
      <c r="C3" s="276"/>
      <c r="D3" s="22" t="s">
        <v>101</v>
      </c>
      <c r="E3" s="84" t="s">
        <v>102</v>
      </c>
      <c r="F3" s="84" t="s">
        <v>326</v>
      </c>
      <c r="G3" s="290" t="s">
        <v>30</v>
      </c>
      <c r="H3" s="291"/>
      <c r="I3" s="291"/>
      <c r="J3" s="291"/>
      <c r="K3" s="291"/>
      <c r="L3" s="291"/>
      <c r="M3" s="291"/>
      <c r="N3" s="291"/>
      <c r="O3" s="292"/>
      <c r="P3" s="290" t="s">
        <v>32</v>
      </c>
      <c r="Q3" s="291"/>
      <c r="R3" s="291"/>
      <c r="S3" s="291"/>
      <c r="T3" s="291"/>
      <c r="U3" s="291"/>
      <c r="V3" s="291"/>
      <c r="W3" s="291"/>
      <c r="X3" s="292"/>
      <c r="Y3" s="290" t="s">
        <v>33</v>
      </c>
      <c r="Z3" s="291"/>
      <c r="AA3" s="291"/>
      <c r="AB3" s="291"/>
      <c r="AC3" s="291"/>
      <c r="AD3" s="291"/>
      <c r="AE3" s="291"/>
      <c r="AF3" s="291"/>
      <c r="AG3" s="292"/>
      <c r="AH3" s="290" t="s">
        <v>34</v>
      </c>
      <c r="AI3" s="291"/>
      <c r="AJ3" s="291"/>
      <c r="AK3" s="291"/>
      <c r="AL3" s="291"/>
      <c r="AM3" s="291"/>
      <c r="AN3" s="291"/>
      <c r="AO3" s="291"/>
      <c r="AP3" s="292"/>
      <c r="AQ3" s="290" t="s">
        <v>35</v>
      </c>
      <c r="AR3" s="291"/>
      <c r="AS3" s="291"/>
      <c r="AT3" s="291"/>
      <c r="AU3" s="291"/>
      <c r="AV3" s="291"/>
      <c r="AW3" s="291"/>
      <c r="AX3" s="291"/>
      <c r="AY3" s="292"/>
      <c r="AZ3" s="290" t="s">
        <v>36</v>
      </c>
      <c r="BA3" s="291"/>
      <c r="BB3" s="291"/>
      <c r="BC3" s="291"/>
      <c r="BD3" s="291"/>
      <c r="BE3" s="291"/>
      <c r="BF3" s="291"/>
      <c r="BG3" s="291"/>
      <c r="BH3" s="292"/>
      <c r="BI3" s="290" t="s">
        <v>37</v>
      </c>
      <c r="BJ3" s="291"/>
      <c r="BK3" s="291"/>
      <c r="BL3" s="291"/>
      <c r="BM3" s="291"/>
      <c r="BN3" s="291"/>
      <c r="BO3" s="291"/>
      <c r="BP3" s="291"/>
      <c r="BQ3" s="292"/>
      <c r="BR3" s="290" t="s">
        <v>38</v>
      </c>
      <c r="BS3" s="291"/>
      <c r="BT3" s="291"/>
      <c r="BU3" s="291"/>
      <c r="BV3" s="291"/>
      <c r="BW3" s="291"/>
      <c r="BX3" s="291"/>
      <c r="BY3" s="291"/>
      <c r="BZ3" s="292"/>
      <c r="CA3" s="290" t="s">
        <v>39</v>
      </c>
      <c r="CB3" s="291"/>
      <c r="CC3" s="291"/>
      <c r="CD3" s="291"/>
      <c r="CE3" s="291"/>
      <c r="CF3" s="291"/>
      <c r="CG3" s="291"/>
      <c r="CH3" s="291"/>
      <c r="CI3" s="292"/>
      <c r="CJ3" s="290" t="s">
        <v>40</v>
      </c>
      <c r="CK3" s="291"/>
      <c r="CL3" s="291"/>
      <c r="CM3" s="291"/>
      <c r="CN3" s="291"/>
      <c r="CO3" s="291"/>
      <c r="CP3" s="291"/>
      <c r="CQ3" s="291"/>
      <c r="CR3" s="292"/>
      <c r="CS3" s="290" t="s">
        <v>41</v>
      </c>
      <c r="CT3" s="291"/>
      <c r="CU3" s="291"/>
      <c r="CV3" s="291"/>
      <c r="CW3" s="291"/>
      <c r="CX3" s="291"/>
      <c r="CY3" s="291"/>
      <c r="CZ3" s="291"/>
      <c r="DA3" s="292"/>
      <c r="DB3" s="290" t="s">
        <v>42</v>
      </c>
      <c r="DC3" s="291"/>
      <c r="DD3" s="291"/>
      <c r="DE3" s="291"/>
      <c r="DF3" s="291"/>
      <c r="DG3" s="291"/>
      <c r="DH3" s="291"/>
      <c r="DI3" s="291"/>
      <c r="DJ3" s="292"/>
      <c r="DK3" s="290" t="s">
        <v>103</v>
      </c>
      <c r="DL3" s="291"/>
      <c r="DM3" s="291"/>
      <c r="DN3" s="291"/>
      <c r="DO3" s="291"/>
      <c r="DP3" s="291"/>
      <c r="DQ3" s="291"/>
      <c r="DR3" s="291"/>
      <c r="DS3" s="292"/>
      <c r="DT3" s="290" t="s">
        <v>269</v>
      </c>
      <c r="DU3" s="291"/>
      <c r="DV3" s="291"/>
      <c r="DW3" s="291"/>
      <c r="DX3" s="291"/>
      <c r="DY3" s="291"/>
      <c r="DZ3" s="291"/>
      <c r="EA3" s="291"/>
      <c r="EB3" s="292"/>
      <c r="EF3" s="293"/>
      <c r="EG3" s="293"/>
      <c r="EH3" s="293"/>
    </row>
    <row r="4" spans="1:138" s="127" customFormat="1" ht="100.35" customHeight="1">
      <c r="A4" s="128" t="s">
        <v>74</v>
      </c>
      <c r="B4" s="280" t="s">
        <v>75</v>
      </c>
      <c r="C4" s="280" t="s">
        <v>65</v>
      </c>
      <c r="D4" s="278" t="s">
        <v>315</v>
      </c>
      <c r="E4" s="278" t="s">
        <v>316</v>
      </c>
      <c r="F4" s="161" t="s">
        <v>327</v>
      </c>
      <c r="G4" s="124" t="s">
        <v>215</v>
      </c>
      <c r="H4" s="124" t="s">
        <v>216</v>
      </c>
      <c r="I4" s="124" t="s">
        <v>217</v>
      </c>
      <c r="J4" s="125" t="s">
        <v>218</v>
      </c>
      <c r="K4" s="124" t="s">
        <v>219</v>
      </c>
      <c r="L4" s="124" t="s">
        <v>220</v>
      </c>
      <c r="M4" s="124" t="s">
        <v>221</v>
      </c>
      <c r="N4" s="125" t="s">
        <v>222</v>
      </c>
      <c r="O4" s="126" t="s">
        <v>48</v>
      </c>
      <c r="P4" s="124" t="s">
        <v>215</v>
      </c>
      <c r="Q4" s="124" t="s">
        <v>216</v>
      </c>
      <c r="R4" s="124" t="s">
        <v>217</v>
      </c>
      <c r="S4" s="125" t="s">
        <v>218</v>
      </c>
      <c r="T4" s="124" t="s">
        <v>219</v>
      </c>
      <c r="U4" s="124" t="s">
        <v>220</v>
      </c>
      <c r="V4" s="124" t="s">
        <v>221</v>
      </c>
      <c r="W4" s="125" t="s">
        <v>222</v>
      </c>
      <c r="X4" s="126" t="s">
        <v>48</v>
      </c>
      <c r="Y4" s="124" t="s">
        <v>215</v>
      </c>
      <c r="Z4" s="124" t="s">
        <v>216</v>
      </c>
      <c r="AA4" s="124" t="s">
        <v>217</v>
      </c>
      <c r="AB4" s="125" t="s">
        <v>218</v>
      </c>
      <c r="AC4" s="124" t="s">
        <v>219</v>
      </c>
      <c r="AD4" s="124" t="s">
        <v>220</v>
      </c>
      <c r="AE4" s="124" t="s">
        <v>221</v>
      </c>
      <c r="AF4" s="125" t="s">
        <v>222</v>
      </c>
      <c r="AG4" s="126" t="s">
        <v>48</v>
      </c>
      <c r="AH4" s="124" t="s">
        <v>215</v>
      </c>
      <c r="AI4" s="124" t="s">
        <v>216</v>
      </c>
      <c r="AJ4" s="124" t="s">
        <v>217</v>
      </c>
      <c r="AK4" s="125" t="s">
        <v>218</v>
      </c>
      <c r="AL4" s="124" t="s">
        <v>219</v>
      </c>
      <c r="AM4" s="124" t="s">
        <v>220</v>
      </c>
      <c r="AN4" s="124" t="s">
        <v>221</v>
      </c>
      <c r="AO4" s="125" t="s">
        <v>222</v>
      </c>
      <c r="AP4" s="126" t="s">
        <v>48</v>
      </c>
      <c r="AQ4" s="124" t="s">
        <v>215</v>
      </c>
      <c r="AR4" s="124" t="s">
        <v>216</v>
      </c>
      <c r="AS4" s="124" t="s">
        <v>217</v>
      </c>
      <c r="AT4" s="125" t="s">
        <v>218</v>
      </c>
      <c r="AU4" s="124" t="s">
        <v>219</v>
      </c>
      <c r="AV4" s="124" t="s">
        <v>220</v>
      </c>
      <c r="AW4" s="124" t="s">
        <v>221</v>
      </c>
      <c r="AX4" s="125" t="s">
        <v>222</v>
      </c>
      <c r="AY4" s="126" t="s">
        <v>48</v>
      </c>
      <c r="AZ4" s="124" t="s">
        <v>215</v>
      </c>
      <c r="BA4" s="124" t="s">
        <v>216</v>
      </c>
      <c r="BB4" s="124" t="s">
        <v>217</v>
      </c>
      <c r="BC4" s="125" t="s">
        <v>218</v>
      </c>
      <c r="BD4" s="124" t="s">
        <v>219</v>
      </c>
      <c r="BE4" s="124" t="s">
        <v>220</v>
      </c>
      <c r="BF4" s="124" t="s">
        <v>221</v>
      </c>
      <c r="BG4" s="125" t="s">
        <v>222</v>
      </c>
      <c r="BH4" s="126" t="s">
        <v>48</v>
      </c>
      <c r="BI4" s="124" t="s">
        <v>215</v>
      </c>
      <c r="BJ4" s="124" t="s">
        <v>216</v>
      </c>
      <c r="BK4" s="124" t="s">
        <v>217</v>
      </c>
      <c r="BL4" s="125" t="s">
        <v>218</v>
      </c>
      <c r="BM4" s="124" t="s">
        <v>219</v>
      </c>
      <c r="BN4" s="124" t="s">
        <v>220</v>
      </c>
      <c r="BO4" s="124" t="s">
        <v>221</v>
      </c>
      <c r="BP4" s="125" t="s">
        <v>222</v>
      </c>
      <c r="BQ4" s="126" t="s">
        <v>48</v>
      </c>
      <c r="BR4" s="124" t="s">
        <v>215</v>
      </c>
      <c r="BS4" s="124" t="s">
        <v>216</v>
      </c>
      <c r="BT4" s="124" t="s">
        <v>217</v>
      </c>
      <c r="BU4" s="125" t="s">
        <v>218</v>
      </c>
      <c r="BV4" s="124" t="s">
        <v>219</v>
      </c>
      <c r="BW4" s="124" t="s">
        <v>220</v>
      </c>
      <c r="BX4" s="124" t="s">
        <v>221</v>
      </c>
      <c r="BY4" s="125" t="s">
        <v>222</v>
      </c>
      <c r="BZ4" s="126" t="s">
        <v>48</v>
      </c>
      <c r="CA4" s="124" t="s">
        <v>215</v>
      </c>
      <c r="CB4" s="124" t="s">
        <v>216</v>
      </c>
      <c r="CC4" s="124" t="s">
        <v>217</v>
      </c>
      <c r="CD4" s="125" t="s">
        <v>218</v>
      </c>
      <c r="CE4" s="124" t="s">
        <v>219</v>
      </c>
      <c r="CF4" s="124" t="s">
        <v>220</v>
      </c>
      <c r="CG4" s="124" t="s">
        <v>221</v>
      </c>
      <c r="CH4" s="125" t="s">
        <v>222</v>
      </c>
      <c r="CI4" s="126" t="s">
        <v>48</v>
      </c>
      <c r="CJ4" s="124" t="s">
        <v>215</v>
      </c>
      <c r="CK4" s="124" t="s">
        <v>216</v>
      </c>
      <c r="CL4" s="124" t="s">
        <v>217</v>
      </c>
      <c r="CM4" s="125" t="s">
        <v>218</v>
      </c>
      <c r="CN4" s="124" t="s">
        <v>219</v>
      </c>
      <c r="CO4" s="124" t="s">
        <v>220</v>
      </c>
      <c r="CP4" s="124" t="s">
        <v>221</v>
      </c>
      <c r="CQ4" s="125" t="s">
        <v>222</v>
      </c>
      <c r="CR4" s="126" t="s">
        <v>48</v>
      </c>
      <c r="CS4" s="124" t="s">
        <v>215</v>
      </c>
      <c r="CT4" s="124" t="s">
        <v>216</v>
      </c>
      <c r="CU4" s="124" t="s">
        <v>217</v>
      </c>
      <c r="CV4" s="125" t="s">
        <v>218</v>
      </c>
      <c r="CW4" s="124" t="s">
        <v>219</v>
      </c>
      <c r="CX4" s="124" t="s">
        <v>220</v>
      </c>
      <c r="CY4" s="124" t="s">
        <v>221</v>
      </c>
      <c r="CZ4" s="125" t="s">
        <v>222</v>
      </c>
      <c r="DA4" s="126" t="s">
        <v>48</v>
      </c>
      <c r="DB4" s="124" t="s">
        <v>215</v>
      </c>
      <c r="DC4" s="124" t="s">
        <v>216</v>
      </c>
      <c r="DD4" s="124" t="s">
        <v>217</v>
      </c>
      <c r="DE4" s="125" t="s">
        <v>218</v>
      </c>
      <c r="DF4" s="124" t="s">
        <v>219</v>
      </c>
      <c r="DG4" s="124" t="s">
        <v>220</v>
      </c>
      <c r="DH4" s="124" t="s">
        <v>221</v>
      </c>
      <c r="DI4" s="125" t="s">
        <v>222</v>
      </c>
      <c r="DJ4" s="126" t="s">
        <v>48</v>
      </c>
      <c r="DK4" s="124" t="s">
        <v>215</v>
      </c>
      <c r="DL4" s="124" t="s">
        <v>216</v>
      </c>
      <c r="DM4" s="124" t="s">
        <v>217</v>
      </c>
      <c r="DN4" s="125" t="s">
        <v>218</v>
      </c>
      <c r="DO4" s="124" t="s">
        <v>219</v>
      </c>
      <c r="DP4" s="124" t="s">
        <v>220</v>
      </c>
      <c r="DQ4" s="124" t="s">
        <v>221</v>
      </c>
      <c r="DR4" s="125" t="s">
        <v>222</v>
      </c>
      <c r="DS4" s="126" t="s">
        <v>48</v>
      </c>
      <c r="DT4" s="124" t="s">
        <v>215</v>
      </c>
      <c r="DU4" s="124" t="s">
        <v>216</v>
      </c>
      <c r="DV4" s="124" t="s">
        <v>217</v>
      </c>
      <c r="DW4" s="125" t="s">
        <v>218</v>
      </c>
      <c r="DX4" s="124" t="s">
        <v>219</v>
      </c>
      <c r="DY4" s="124" t="s">
        <v>220</v>
      </c>
      <c r="DZ4" s="124" t="s">
        <v>221</v>
      </c>
      <c r="EA4" s="125" t="s">
        <v>222</v>
      </c>
      <c r="EB4" s="126" t="s">
        <v>48</v>
      </c>
      <c r="EF4" s="293"/>
      <c r="EG4" s="293"/>
      <c r="EH4" s="293"/>
    </row>
    <row r="5" spans="1:138" s="93" customFormat="1" ht="23.45" customHeight="1">
      <c r="A5" s="89" t="s">
        <v>96</v>
      </c>
      <c r="B5" s="281"/>
      <c r="C5" s="281"/>
      <c r="D5" s="279"/>
      <c r="E5" s="279"/>
      <c r="F5" s="160"/>
      <c r="G5" s="141" t="str">
        <f t="shared" ref="G5:J5" si="0">IFERROR(AVERAGE(G6:G41),"")</f>
        <v/>
      </c>
      <c r="H5" s="141" t="str">
        <f t="shared" si="0"/>
        <v/>
      </c>
      <c r="I5" s="141" t="str">
        <f t="shared" si="0"/>
        <v/>
      </c>
      <c r="J5" s="141" t="str">
        <f t="shared" si="0"/>
        <v/>
      </c>
      <c r="K5" s="141" t="str">
        <f t="shared" ref="K5:N5" si="1">IFERROR(AVERAGE(K6:K41),"")</f>
        <v/>
      </c>
      <c r="L5" s="141" t="str">
        <f t="shared" si="1"/>
        <v/>
      </c>
      <c r="M5" s="141" t="str">
        <f t="shared" si="1"/>
        <v/>
      </c>
      <c r="N5" s="141" t="str">
        <f t="shared" si="1"/>
        <v/>
      </c>
      <c r="O5" s="142"/>
      <c r="P5" s="141" t="str">
        <f t="shared" ref="P5:W5" si="2">IFERROR(AVERAGE(P6:P41),"")</f>
        <v/>
      </c>
      <c r="Q5" s="141" t="str">
        <f t="shared" si="2"/>
        <v/>
      </c>
      <c r="R5" s="141" t="str">
        <f t="shared" si="2"/>
        <v/>
      </c>
      <c r="S5" s="141" t="str">
        <f t="shared" si="2"/>
        <v/>
      </c>
      <c r="T5" s="141" t="str">
        <f t="shared" si="2"/>
        <v/>
      </c>
      <c r="U5" s="141" t="str">
        <f t="shared" si="2"/>
        <v/>
      </c>
      <c r="V5" s="141" t="str">
        <f t="shared" si="2"/>
        <v/>
      </c>
      <c r="W5" s="141" t="str">
        <f t="shared" si="2"/>
        <v/>
      </c>
      <c r="X5" s="142"/>
      <c r="Y5" s="141" t="str">
        <f t="shared" ref="Y5:AF5" si="3">IFERROR(AVERAGE(Y6:Y41),"")</f>
        <v/>
      </c>
      <c r="Z5" s="141" t="str">
        <f t="shared" si="3"/>
        <v/>
      </c>
      <c r="AA5" s="141" t="str">
        <f t="shared" si="3"/>
        <v/>
      </c>
      <c r="AB5" s="141" t="str">
        <f t="shared" si="3"/>
        <v/>
      </c>
      <c r="AC5" s="141" t="str">
        <f t="shared" si="3"/>
        <v/>
      </c>
      <c r="AD5" s="141" t="str">
        <f t="shared" si="3"/>
        <v/>
      </c>
      <c r="AE5" s="141" t="str">
        <f t="shared" si="3"/>
        <v/>
      </c>
      <c r="AF5" s="141" t="str">
        <f t="shared" si="3"/>
        <v/>
      </c>
      <c r="AG5" s="142"/>
      <c r="AH5" s="141" t="str">
        <f t="shared" ref="AH5:AO5" si="4">IFERROR(AVERAGE(AH6:AH41),"")</f>
        <v/>
      </c>
      <c r="AI5" s="141" t="str">
        <f t="shared" si="4"/>
        <v/>
      </c>
      <c r="AJ5" s="141" t="str">
        <f t="shared" si="4"/>
        <v/>
      </c>
      <c r="AK5" s="141" t="str">
        <f t="shared" si="4"/>
        <v/>
      </c>
      <c r="AL5" s="141" t="str">
        <f t="shared" si="4"/>
        <v/>
      </c>
      <c r="AM5" s="141" t="str">
        <f t="shared" si="4"/>
        <v/>
      </c>
      <c r="AN5" s="141" t="str">
        <f t="shared" si="4"/>
        <v/>
      </c>
      <c r="AO5" s="141" t="str">
        <f t="shared" si="4"/>
        <v/>
      </c>
      <c r="AP5" s="142"/>
      <c r="AQ5" s="141" t="str">
        <f t="shared" ref="AQ5:AX5" si="5">IFERROR(AVERAGE(AQ6:AQ41),"")</f>
        <v/>
      </c>
      <c r="AR5" s="141" t="str">
        <f t="shared" si="5"/>
        <v/>
      </c>
      <c r="AS5" s="141" t="str">
        <f t="shared" si="5"/>
        <v/>
      </c>
      <c r="AT5" s="141" t="str">
        <f t="shared" si="5"/>
        <v/>
      </c>
      <c r="AU5" s="141" t="str">
        <f t="shared" si="5"/>
        <v/>
      </c>
      <c r="AV5" s="141" t="str">
        <f t="shared" si="5"/>
        <v/>
      </c>
      <c r="AW5" s="141" t="str">
        <f t="shared" si="5"/>
        <v/>
      </c>
      <c r="AX5" s="141" t="str">
        <f t="shared" si="5"/>
        <v/>
      </c>
      <c r="AY5" s="142"/>
      <c r="AZ5" s="141" t="str">
        <f t="shared" ref="AZ5:BG5" si="6">IFERROR(AVERAGE(AZ6:AZ41),"")</f>
        <v/>
      </c>
      <c r="BA5" s="141" t="str">
        <f t="shared" si="6"/>
        <v/>
      </c>
      <c r="BB5" s="141" t="str">
        <f t="shared" si="6"/>
        <v/>
      </c>
      <c r="BC5" s="141" t="str">
        <f t="shared" si="6"/>
        <v/>
      </c>
      <c r="BD5" s="141" t="str">
        <f t="shared" si="6"/>
        <v/>
      </c>
      <c r="BE5" s="141" t="str">
        <f t="shared" si="6"/>
        <v/>
      </c>
      <c r="BF5" s="141" t="str">
        <f t="shared" si="6"/>
        <v/>
      </c>
      <c r="BG5" s="141" t="str">
        <f t="shared" si="6"/>
        <v/>
      </c>
      <c r="BH5" s="142"/>
      <c r="BI5" s="141" t="str">
        <f t="shared" ref="BI5:BP5" si="7">IFERROR(AVERAGE(BI6:BI41),"")</f>
        <v/>
      </c>
      <c r="BJ5" s="141" t="str">
        <f t="shared" si="7"/>
        <v/>
      </c>
      <c r="BK5" s="141" t="str">
        <f t="shared" si="7"/>
        <v/>
      </c>
      <c r="BL5" s="141" t="str">
        <f t="shared" si="7"/>
        <v/>
      </c>
      <c r="BM5" s="141" t="str">
        <f t="shared" si="7"/>
        <v/>
      </c>
      <c r="BN5" s="141" t="str">
        <f t="shared" si="7"/>
        <v/>
      </c>
      <c r="BO5" s="141" t="str">
        <f t="shared" si="7"/>
        <v/>
      </c>
      <c r="BP5" s="141" t="str">
        <f t="shared" si="7"/>
        <v/>
      </c>
      <c r="BQ5" s="142"/>
      <c r="BR5" s="141" t="str">
        <f t="shared" ref="BR5:BY5" si="8">IFERROR(AVERAGE(BR6:BR41),"")</f>
        <v/>
      </c>
      <c r="BS5" s="141" t="str">
        <f t="shared" si="8"/>
        <v/>
      </c>
      <c r="BT5" s="141" t="str">
        <f t="shared" si="8"/>
        <v/>
      </c>
      <c r="BU5" s="141" t="str">
        <f t="shared" si="8"/>
        <v/>
      </c>
      <c r="BV5" s="141" t="str">
        <f t="shared" si="8"/>
        <v/>
      </c>
      <c r="BW5" s="141" t="str">
        <f t="shared" si="8"/>
        <v/>
      </c>
      <c r="BX5" s="141" t="str">
        <f t="shared" si="8"/>
        <v/>
      </c>
      <c r="BY5" s="141" t="str">
        <f t="shared" si="8"/>
        <v/>
      </c>
      <c r="BZ5" s="142"/>
      <c r="CA5" s="141" t="str">
        <f t="shared" ref="CA5:CH5" si="9">IFERROR(AVERAGE(CA6:CA41),"")</f>
        <v/>
      </c>
      <c r="CB5" s="141" t="str">
        <f t="shared" si="9"/>
        <v/>
      </c>
      <c r="CC5" s="141" t="str">
        <f t="shared" si="9"/>
        <v/>
      </c>
      <c r="CD5" s="141" t="str">
        <f t="shared" si="9"/>
        <v/>
      </c>
      <c r="CE5" s="141" t="str">
        <f t="shared" si="9"/>
        <v/>
      </c>
      <c r="CF5" s="141" t="str">
        <f t="shared" si="9"/>
        <v/>
      </c>
      <c r="CG5" s="141" t="str">
        <f t="shared" si="9"/>
        <v/>
      </c>
      <c r="CH5" s="141" t="str">
        <f t="shared" si="9"/>
        <v/>
      </c>
      <c r="CI5" s="142"/>
      <c r="CJ5" s="141" t="str">
        <f t="shared" ref="CJ5:CQ5" si="10">IFERROR(AVERAGE(CJ6:CJ41),"")</f>
        <v/>
      </c>
      <c r="CK5" s="141" t="str">
        <f t="shared" si="10"/>
        <v/>
      </c>
      <c r="CL5" s="141" t="str">
        <f t="shared" si="10"/>
        <v/>
      </c>
      <c r="CM5" s="141" t="str">
        <f t="shared" si="10"/>
        <v/>
      </c>
      <c r="CN5" s="141" t="str">
        <f t="shared" si="10"/>
        <v/>
      </c>
      <c r="CO5" s="141" t="str">
        <f t="shared" si="10"/>
        <v/>
      </c>
      <c r="CP5" s="141" t="str">
        <f t="shared" si="10"/>
        <v/>
      </c>
      <c r="CQ5" s="141" t="str">
        <f t="shared" si="10"/>
        <v/>
      </c>
      <c r="CR5" s="142"/>
      <c r="CS5" s="141" t="str">
        <f t="shared" ref="CS5:CZ5" si="11">IFERROR(AVERAGE(CS6:CS41),"")</f>
        <v/>
      </c>
      <c r="CT5" s="141" t="str">
        <f t="shared" si="11"/>
        <v/>
      </c>
      <c r="CU5" s="141" t="str">
        <f t="shared" si="11"/>
        <v/>
      </c>
      <c r="CV5" s="141" t="str">
        <f t="shared" si="11"/>
        <v/>
      </c>
      <c r="CW5" s="141" t="str">
        <f t="shared" si="11"/>
        <v/>
      </c>
      <c r="CX5" s="141" t="str">
        <f t="shared" si="11"/>
        <v/>
      </c>
      <c r="CY5" s="141" t="str">
        <f t="shared" si="11"/>
        <v/>
      </c>
      <c r="CZ5" s="141" t="str">
        <f t="shared" si="11"/>
        <v/>
      </c>
      <c r="DA5" s="142"/>
      <c r="DB5" s="141" t="str">
        <f t="shared" ref="DB5:DI5" si="12">IFERROR(AVERAGE(DB6:DB41),"")</f>
        <v/>
      </c>
      <c r="DC5" s="141" t="str">
        <f t="shared" si="12"/>
        <v/>
      </c>
      <c r="DD5" s="141" t="str">
        <f t="shared" si="12"/>
        <v/>
      </c>
      <c r="DE5" s="141" t="str">
        <f t="shared" si="12"/>
        <v/>
      </c>
      <c r="DF5" s="141" t="str">
        <f t="shared" si="12"/>
        <v/>
      </c>
      <c r="DG5" s="141" t="str">
        <f t="shared" si="12"/>
        <v/>
      </c>
      <c r="DH5" s="141" t="str">
        <f t="shared" si="12"/>
        <v/>
      </c>
      <c r="DI5" s="141" t="str">
        <f t="shared" si="12"/>
        <v/>
      </c>
      <c r="DJ5" s="142"/>
      <c r="DK5" s="141" t="str">
        <f t="shared" ref="DK5:DR5" si="13">IFERROR(AVERAGE(DK6:DK41),"")</f>
        <v/>
      </c>
      <c r="DL5" s="141" t="str">
        <f t="shared" si="13"/>
        <v/>
      </c>
      <c r="DM5" s="141" t="str">
        <f t="shared" si="13"/>
        <v/>
      </c>
      <c r="DN5" s="141" t="str">
        <f t="shared" si="13"/>
        <v/>
      </c>
      <c r="DO5" s="141" t="str">
        <f t="shared" si="13"/>
        <v/>
      </c>
      <c r="DP5" s="141" t="str">
        <f t="shared" si="13"/>
        <v/>
      </c>
      <c r="DQ5" s="141" t="str">
        <f t="shared" si="13"/>
        <v/>
      </c>
      <c r="DR5" s="141" t="str">
        <f t="shared" si="13"/>
        <v/>
      </c>
      <c r="DS5" s="142"/>
      <c r="DT5" s="141" t="str">
        <f t="shared" ref="DT5:EA5" si="14">IFERROR(AVERAGE(DT6:DT41),"")</f>
        <v/>
      </c>
      <c r="DU5" s="141" t="str">
        <f t="shared" si="14"/>
        <v/>
      </c>
      <c r="DV5" s="141" t="str">
        <f t="shared" si="14"/>
        <v/>
      </c>
      <c r="DW5" s="141" t="str">
        <f t="shared" si="14"/>
        <v/>
      </c>
      <c r="DX5" s="141" t="str">
        <f t="shared" si="14"/>
        <v/>
      </c>
      <c r="DY5" s="141" t="str">
        <f t="shared" si="14"/>
        <v/>
      </c>
      <c r="DZ5" s="141" t="str">
        <f t="shared" si="14"/>
        <v/>
      </c>
      <c r="EA5" s="141" t="str">
        <f t="shared" si="14"/>
        <v/>
      </c>
      <c r="EB5" s="142"/>
      <c r="EF5" s="294"/>
      <c r="EG5" s="294"/>
      <c r="EH5" s="294"/>
    </row>
    <row r="6" spans="1:138" s="92" customFormat="1" ht="42.6" customHeight="1">
      <c r="A6" s="90" t="s">
        <v>0</v>
      </c>
      <c r="B6" s="137" t="str">
        <f>IF(INDEX('1. Informations administratives'!A8:J43,MATCH(A6,'1. Informations administratives'!A8:A43,2),2)&lt;&gt;"",INDEX('1. Informations administratives'!A8:J43,MATCH(A6,'1. Informations administratives'!A8:A43,2),2),"")</f>
        <v/>
      </c>
      <c r="C6" s="138" t="str">
        <f>IF(INDEX('1. Informations administratives'!A8:J43,MATCH(A6,'1. Informations administratives'!A8:A43,2),3)&lt;&gt;"",INDEX('1. Informations administratives'!A8:J43,MATCH(A6,'1. Informations administratives'!A8:A43,2),3),"")</f>
        <v/>
      </c>
      <c r="D6" s="129"/>
      <c r="E6" s="130"/>
      <c r="F6" s="162"/>
      <c r="G6" s="119"/>
      <c r="H6" s="120"/>
      <c r="I6" s="120"/>
      <c r="J6" s="78" t="str">
        <f>IFERROR(AVERAGE(G6:I6),"")</f>
        <v/>
      </c>
      <c r="K6" s="121"/>
      <c r="L6" s="121"/>
      <c r="M6" s="121"/>
      <c r="N6" s="78" t="str">
        <f t="shared" ref="N6:N8" si="15">IFERROR(AVERAGE(K6:M6),"")</f>
        <v/>
      </c>
      <c r="O6" s="122"/>
      <c r="P6" s="119"/>
      <c r="Q6" s="120"/>
      <c r="R6" s="120"/>
      <c r="S6" s="78" t="str">
        <f>IFERROR(AVERAGE(P6:R6),"")</f>
        <v/>
      </c>
      <c r="T6" s="121"/>
      <c r="U6" s="121"/>
      <c r="V6" s="121"/>
      <c r="W6" s="78" t="str">
        <f t="shared" ref="W6:W45" si="16">IFERROR(AVERAGE(T6:V6),"")</f>
        <v/>
      </c>
      <c r="X6" s="122"/>
      <c r="Y6" s="119"/>
      <c r="Z6" s="120"/>
      <c r="AA6" s="120"/>
      <c r="AB6" s="78" t="str">
        <f>IFERROR(AVERAGE(Y6:AA6),"")</f>
        <v/>
      </c>
      <c r="AC6" s="121"/>
      <c r="AD6" s="121"/>
      <c r="AE6" s="121"/>
      <c r="AF6" s="78" t="str">
        <f t="shared" ref="AF6:AF45" si="17">IFERROR(AVERAGE(AC6:AE6),"")</f>
        <v/>
      </c>
      <c r="AG6" s="122"/>
      <c r="AH6" s="119"/>
      <c r="AI6" s="120"/>
      <c r="AJ6" s="120"/>
      <c r="AK6" s="78" t="str">
        <f>IFERROR(AVERAGE(AH6:AJ6),"")</f>
        <v/>
      </c>
      <c r="AL6" s="121"/>
      <c r="AM6" s="121"/>
      <c r="AN6" s="121"/>
      <c r="AO6" s="78" t="str">
        <f t="shared" ref="AO6:AO45" si="18">IFERROR(AVERAGE(AL6:AN6),"")</f>
        <v/>
      </c>
      <c r="AP6" s="122"/>
      <c r="AQ6" s="119"/>
      <c r="AR6" s="120"/>
      <c r="AS6" s="120"/>
      <c r="AT6" s="78" t="str">
        <f>IFERROR(AVERAGE(AQ6:AS6),"")</f>
        <v/>
      </c>
      <c r="AU6" s="121"/>
      <c r="AV6" s="121"/>
      <c r="AW6" s="121"/>
      <c r="AX6" s="78" t="str">
        <f t="shared" ref="AX6:AX45" si="19">IFERROR(AVERAGE(AU6:AW6),"")</f>
        <v/>
      </c>
      <c r="AY6" s="122"/>
      <c r="AZ6" s="119"/>
      <c r="BA6" s="120"/>
      <c r="BB6" s="120"/>
      <c r="BC6" s="78" t="str">
        <f>IFERROR(AVERAGE(AZ6:BB6),"")</f>
        <v/>
      </c>
      <c r="BD6" s="121"/>
      <c r="BE6" s="121"/>
      <c r="BF6" s="121"/>
      <c r="BG6" s="78" t="str">
        <f t="shared" ref="BG6:BG45" si="20">IFERROR(AVERAGE(BD6:BF6),"")</f>
        <v/>
      </c>
      <c r="BH6" s="122"/>
      <c r="BI6" s="119"/>
      <c r="BJ6" s="120"/>
      <c r="BK6" s="120"/>
      <c r="BL6" s="78" t="str">
        <f>IFERROR(AVERAGE(BI6:BK6),"")</f>
        <v/>
      </c>
      <c r="BM6" s="121"/>
      <c r="BN6" s="121"/>
      <c r="BO6" s="121"/>
      <c r="BP6" s="78" t="str">
        <f t="shared" ref="BP6:BP45" si="21">IFERROR(AVERAGE(BM6:BO6),"")</f>
        <v/>
      </c>
      <c r="BQ6" s="122"/>
      <c r="BR6" s="119"/>
      <c r="BS6" s="120"/>
      <c r="BT6" s="120"/>
      <c r="BU6" s="78" t="str">
        <f>IFERROR(AVERAGE(BR6:BT6),"")</f>
        <v/>
      </c>
      <c r="BV6" s="121"/>
      <c r="BW6" s="121"/>
      <c r="BX6" s="121"/>
      <c r="BY6" s="78" t="str">
        <f t="shared" ref="BY6:BY45" si="22">IFERROR(AVERAGE(BV6:BX6),"")</f>
        <v/>
      </c>
      <c r="BZ6" s="122"/>
      <c r="CA6" s="119"/>
      <c r="CB6" s="120"/>
      <c r="CC6" s="120"/>
      <c r="CD6" s="78" t="str">
        <f>IFERROR(AVERAGE(CA6:CC6),"")</f>
        <v/>
      </c>
      <c r="CE6" s="121"/>
      <c r="CF6" s="121"/>
      <c r="CG6" s="121"/>
      <c r="CH6" s="78" t="str">
        <f t="shared" ref="CH6:CH45" si="23">IFERROR(AVERAGE(CE6:CG6),"")</f>
        <v/>
      </c>
      <c r="CI6" s="122"/>
      <c r="CJ6" s="119"/>
      <c r="CK6" s="120"/>
      <c r="CL6" s="120"/>
      <c r="CM6" s="78" t="str">
        <f>IFERROR(AVERAGE(CJ6:CL6),"")</f>
        <v/>
      </c>
      <c r="CN6" s="121"/>
      <c r="CO6" s="121"/>
      <c r="CP6" s="121"/>
      <c r="CQ6" s="78" t="str">
        <f t="shared" ref="CQ6:CQ45" si="24">IFERROR(AVERAGE(CN6:CP6),"")</f>
        <v/>
      </c>
      <c r="CR6" s="122"/>
      <c r="CS6" s="119"/>
      <c r="CT6" s="120"/>
      <c r="CU6" s="120"/>
      <c r="CV6" s="78" t="str">
        <f>IFERROR(AVERAGE(CS6:CU6),"")</f>
        <v/>
      </c>
      <c r="CW6" s="121"/>
      <c r="CX6" s="121"/>
      <c r="CY6" s="121"/>
      <c r="CZ6" s="78" t="str">
        <f t="shared" ref="CZ6:CZ45" si="25">IFERROR(AVERAGE(CW6:CY6),"")</f>
        <v/>
      </c>
      <c r="DA6" s="122"/>
      <c r="DB6" s="119"/>
      <c r="DC6" s="120"/>
      <c r="DD6" s="120"/>
      <c r="DE6" s="78" t="str">
        <f>IFERROR(AVERAGE(DB6:DD6),"")</f>
        <v/>
      </c>
      <c r="DF6" s="121"/>
      <c r="DG6" s="121"/>
      <c r="DH6" s="121"/>
      <c r="DI6" s="78" t="str">
        <f t="shared" ref="DI6:DI45" si="26">IFERROR(AVERAGE(DF6:DH6),"")</f>
        <v/>
      </c>
      <c r="DJ6" s="122"/>
      <c r="DK6" s="119"/>
      <c r="DL6" s="120"/>
      <c r="DM6" s="120"/>
      <c r="DN6" s="78" t="str">
        <f>IFERROR(AVERAGE(DK6:DM6),"")</f>
        <v/>
      </c>
      <c r="DO6" s="121"/>
      <c r="DP6" s="121"/>
      <c r="DQ6" s="121"/>
      <c r="DR6" s="78" t="str">
        <f t="shared" ref="DR6:DR45" si="27">IFERROR(AVERAGE(DO6:DQ6),"")</f>
        <v/>
      </c>
      <c r="DS6" s="122"/>
      <c r="DT6" s="119"/>
      <c r="DU6" s="120"/>
      <c r="DV6" s="120"/>
      <c r="DW6" s="78" t="str">
        <f>IFERROR(AVERAGE(DT6:DV6),"")</f>
        <v/>
      </c>
      <c r="DX6" s="121"/>
      <c r="DY6" s="121"/>
      <c r="DZ6" s="121"/>
      <c r="EA6" s="78" t="str">
        <f t="shared" ref="EA6:EA45" si="28">IFERROR(AVERAGE(DX6:DZ6),"")</f>
        <v/>
      </c>
      <c r="EB6" s="122"/>
      <c r="EF6" s="139">
        <f t="shared" ref="EF6:EF45" si="29">IF($D6="Très Favorable",1,0)</f>
        <v>0</v>
      </c>
      <c r="EG6" s="139">
        <f t="shared" ref="EG6:EG45" si="30">IF($D6="Favorable",1,0)</f>
        <v>0</v>
      </c>
      <c r="EH6" s="139">
        <f t="shared" ref="EH6:EH45" si="31">IF($D6="Doit faire ses preuves",1,0)</f>
        <v>0</v>
      </c>
    </row>
    <row r="7" spans="1:138" s="92" customFormat="1" ht="42.6" customHeight="1">
      <c r="A7" s="91" t="s">
        <v>31</v>
      </c>
      <c r="B7" s="137" t="str">
        <f>IF(INDEX('1. Informations administratives'!A9:J44,MATCH(A7,'1. Informations administratives'!A9:A44,2),2)&lt;&gt;"",INDEX('1. Informations administratives'!A9:J44,MATCH(A7,'1. Informations administratives'!A9:A44,2),2),"")</f>
        <v/>
      </c>
      <c r="C7" s="138" t="str">
        <f>IF(INDEX('1. Informations administratives'!A9:J44,MATCH(A7,'1. Informations administratives'!A9:A44,2),3)&lt;&gt;"",INDEX('1. Informations administratives'!A9:J44,MATCH(A7,'1. Informations administratives'!A9:A44,2),3),"")</f>
        <v/>
      </c>
      <c r="D7" s="129"/>
      <c r="E7" s="130"/>
      <c r="F7" s="162"/>
      <c r="G7" s="119"/>
      <c r="H7" s="120"/>
      <c r="I7" s="120"/>
      <c r="J7" s="78" t="str">
        <f t="shared" ref="J7:J45" si="32">IFERROR(AVERAGE(G7:I7),"")</f>
        <v/>
      </c>
      <c r="K7" s="121"/>
      <c r="L7" s="121"/>
      <c r="M7" s="121"/>
      <c r="N7" s="78" t="str">
        <f t="shared" si="15"/>
        <v/>
      </c>
      <c r="O7" s="122"/>
      <c r="P7" s="119"/>
      <c r="Q7" s="120"/>
      <c r="R7" s="120"/>
      <c r="S7" s="78" t="str">
        <f t="shared" ref="S7:S45" si="33">IFERROR(AVERAGE(P7:R7),"")</f>
        <v/>
      </c>
      <c r="T7" s="121"/>
      <c r="U7" s="121"/>
      <c r="V7" s="121"/>
      <c r="W7" s="78" t="str">
        <f t="shared" si="16"/>
        <v/>
      </c>
      <c r="X7" s="122"/>
      <c r="Y7" s="119"/>
      <c r="Z7" s="120"/>
      <c r="AA7" s="120"/>
      <c r="AB7" s="78" t="str">
        <f t="shared" ref="AB7:AB45" si="34">IFERROR(AVERAGE(Y7:AA7),"")</f>
        <v/>
      </c>
      <c r="AC7" s="121"/>
      <c r="AD7" s="121"/>
      <c r="AE7" s="121"/>
      <c r="AF7" s="78" t="str">
        <f t="shared" si="17"/>
        <v/>
      </c>
      <c r="AG7" s="122"/>
      <c r="AH7" s="119"/>
      <c r="AI7" s="120"/>
      <c r="AJ7" s="120"/>
      <c r="AK7" s="78" t="str">
        <f t="shared" ref="AK7:AK45" si="35">IFERROR(AVERAGE(AH7:AJ7),"")</f>
        <v/>
      </c>
      <c r="AL7" s="121"/>
      <c r="AM7" s="121"/>
      <c r="AN7" s="121"/>
      <c r="AO7" s="78" t="str">
        <f t="shared" si="18"/>
        <v/>
      </c>
      <c r="AP7" s="122"/>
      <c r="AQ7" s="119"/>
      <c r="AR7" s="120"/>
      <c r="AS7" s="120"/>
      <c r="AT7" s="78" t="str">
        <f t="shared" ref="AT7:AT45" si="36">IFERROR(AVERAGE(AQ7:AS7),"")</f>
        <v/>
      </c>
      <c r="AU7" s="121"/>
      <c r="AV7" s="121"/>
      <c r="AW7" s="121"/>
      <c r="AX7" s="78" t="str">
        <f t="shared" si="19"/>
        <v/>
      </c>
      <c r="AY7" s="122"/>
      <c r="AZ7" s="119"/>
      <c r="BA7" s="120"/>
      <c r="BB7" s="120"/>
      <c r="BC7" s="78" t="str">
        <f t="shared" ref="BC7:BC45" si="37">IFERROR(AVERAGE(AZ7:BB7),"")</f>
        <v/>
      </c>
      <c r="BD7" s="121"/>
      <c r="BE7" s="121"/>
      <c r="BF7" s="121"/>
      <c r="BG7" s="78" t="str">
        <f t="shared" si="20"/>
        <v/>
      </c>
      <c r="BH7" s="122"/>
      <c r="BI7" s="119"/>
      <c r="BJ7" s="120"/>
      <c r="BK7" s="120"/>
      <c r="BL7" s="78" t="str">
        <f t="shared" ref="BL7:BL45" si="38">IFERROR(AVERAGE(BI7:BK7),"")</f>
        <v/>
      </c>
      <c r="BM7" s="121"/>
      <c r="BN7" s="121"/>
      <c r="BO7" s="121"/>
      <c r="BP7" s="78" t="str">
        <f t="shared" si="21"/>
        <v/>
      </c>
      <c r="BQ7" s="122"/>
      <c r="BR7" s="119"/>
      <c r="BS7" s="120"/>
      <c r="BT7" s="120"/>
      <c r="BU7" s="78" t="str">
        <f t="shared" ref="BU7:BU45" si="39">IFERROR(AVERAGE(BR7:BT7),"")</f>
        <v/>
      </c>
      <c r="BV7" s="121"/>
      <c r="BW7" s="121"/>
      <c r="BX7" s="121"/>
      <c r="BY7" s="78" t="str">
        <f t="shared" si="22"/>
        <v/>
      </c>
      <c r="BZ7" s="122"/>
      <c r="CA7" s="119"/>
      <c r="CB7" s="120"/>
      <c r="CC7" s="120"/>
      <c r="CD7" s="78" t="str">
        <f t="shared" ref="CD7:CD45" si="40">IFERROR(AVERAGE(CA7:CC7),"")</f>
        <v/>
      </c>
      <c r="CE7" s="121"/>
      <c r="CF7" s="121"/>
      <c r="CG7" s="121"/>
      <c r="CH7" s="78" t="str">
        <f t="shared" si="23"/>
        <v/>
      </c>
      <c r="CI7" s="122"/>
      <c r="CJ7" s="119"/>
      <c r="CK7" s="120"/>
      <c r="CL7" s="120"/>
      <c r="CM7" s="78" t="str">
        <f t="shared" ref="CM7:CM45" si="41">IFERROR(AVERAGE(CJ7:CL7),"")</f>
        <v/>
      </c>
      <c r="CN7" s="121"/>
      <c r="CO7" s="121"/>
      <c r="CP7" s="121"/>
      <c r="CQ7" s="78" t="str">
        <f t="shared" si="24"/>
        <v/>
      </c>
      <c r="CR7" s="122"/>
      <c r="CS7" s="119"/>
      <c r="CT7" s="120"/>
      <c r="CU7" s="120"/>
      <c r="CV7" s="78" t="str">
        <f t="shared" ref="CV7:CV45" si="42">IFERROR(AVERAGE(CS7:CU7),"")</f>
        <v/>
      </c>
      <c r="CW7" s="121"/>
      <c r="CX7" s="121"/>
      <c r="CY7" s="121"/>
      <c r="CZ7" s="78" t="str">
        <f t="shared" si="25"/>
        <v/>
      </c>
      <c r="DA7" s="122"/>
      <c r="DB7" s="119"/>
      <c r="DC7" s="120"/>
      <c r="DD7" s="120"/>
      <c r="DE7" s="78" t="str">
        <f t="shared" ref="DE7:DE45" si="43">IFERROR(AVERAGE(DB7:DD7),"")</f>
        <v/>
      </c>
      <c r="DF7" s="121"/>
      <c r="DG7" s="121"/>
      <c r="DH7" s="121"/>
      <c r="DI7" s="78" t="str">
        <f t="shared" si="26"/>
        <v/>
      </c>
      <c r="DJ7" s="122"/>
      <c r="DK7" s="119"/>
      <c r="DL7" s="120"/>
      <c r="DM7" s="120"/>
      <c r="DN7" s="78" t="str">
        <f t="shared" ref="DN7:DN45" si="44">IFERROR(AVERAGE(DK7:DM7),"")</f>
        <v/>
      </c>
      <c r="DO7" s="121"/>
      <c r="DP7" s="121"/>
      <c r="DQ7" s="121"/>
      <c r="DR7" s="78" t="str">
        <f t="shared" si="27"/>
        <v/>
      </c>
      <c r="DS7" s="122"/>
      <c r="DT7" s="119"/>
      <c r="DU7" s="120"/>
      <c r="DV7" s="120"/>
      <c r="DW7" s="78" t="str">
        <f t="shared" ref="DW7:DW45" si="45">IFERROR(AVERAGE(DT7:DV7),"")</f>
        <v/>
      </c>
      <c r="DX7" s="121"/>
      <c r="DY7" s="121"/>
      <c r="DZ7" s="121"/>
      <c r="EA7" s="78" t="str">
        <f t="shared" si="28"/>
        <v/>
      </c>
      <c r="EB7" s="122"/>
      <c r="EF7" s="139">
        <f t="shared" si="29"/>
        <v>0</v>
      </c>
      <c r="EG7" s="139">
        <f t="shared" si="30"/>
        <v>0</v>
      </c>
      <c r="EH7" s="139">
        <f t="shared" si="31"/>
        <v>0</v>
      </c>
    </row>
    <row r="8" spans="1:138" s="92" customFormat="1" ht="42.6" customHeight="1">
      <c r="A8" s="91" t="s">
        <v>1</v>
      </c>
      <c r="B8" s="137" t="str">
        <f>IF(INDEX('1. Informations administratives'!A10:J45,MATCH(A8,'1. Informations administratives'!A10:A45,2),2)&lt;&gt;"",INDEX('1. Informations administratives'!A10:J45,MATCH(A8,'1. Informations administratives'!A10:A45,2),2),"")</f>
        <v/>
      </c>
      <c r="C8" s="138" t="str">
        <f>IF(INDEX('1. Informations administratives'!A10:J45,MATCH(A8,'1. Informations administratives'!A10:A45,2),3)&lt;&gt;"",INDEX('1. Informations administratives'!A10:J45,MATCH(A8,'1. Informations administratives'!A10:A45,2),3),"")</f>
        <v/>
      </c>
      <c r="D8" s="129"/>
      <c r="E8" s="130"/>
      <c r="F8" s="162"/>
      <c r="G8" s="119"/>
      <c r="H8" s="120"/>
      <c r="I8" s="120"/>
      <c r="J8" s="78" t="str">
        <f t="shared" si="32"/>
        <v/>
      </c>
      <c r="K8" s="121"/>
      <c r="L8" s="121"/>
      <c r="M8" s="121"/>
      <c r="N8" s="78" t="str">
        <f t="shared" si="15"/>
        <v/>
      </c>
      <c r="O8" s="122"/>
      <c r="P8" s="119"/>
      <c r="Q8" s="120"/>
      <c r="R8" s="120"/>
      <c r="S8" s="78" t="str">
        <f t="shared" si="33"/>
        <v/>
      </c>
      <c r="T8" s="121"/>
      <c r="U8" s="121"/>
      <c r="V8" s="121"/>
      <c r="W8" s="78" t="str">
        <f t="shared" si="16"/>
        <v/>
      </c>
      <c r="X8" s="122"/>
      <c r="Y8" s="119"/>
      <c r="Z8" s="120"/>
      <c r="AA8" s="120"/>
      <c r="AB8" s="78" t="str">
        <f t="shared" si="34"/>
        <v/>
      </c>
      <c r="AC8" s="121"/>
      <c r="AD8" s="121"/>
      <c r="AE8" s="121"/>
      <c r="AF8" s="78" t="str">
        <f t="shared" si="17"/>
        <v/>
      </c>
      <c r="AG8" s="122"/>
      <c r="AH8" s="119"/>
      <c r="AI8" s="120"/>
      <c r="AJ8" s="120"/>
      <c r="AK8" s="78" t="str">
        <f t="shared" si="35"/>
        <v/>
      </c>
      <c r="AL8" s="121"/>
      <c r="AM8" s="121"/>
      <c r="AN8" s="121"/>
      <c r="AO8" s="78" t="str">
        <f t="shared" si="18"/>
        <v/>
      </c>
      <c r="AP8" s="122"/>
      <c r="AQ8" s="119"/>
      <c r="AR8" s="120"/>
      <c r="AS8" s="120"/>
      <c r="AT8" s="78" t="str">
        <f t="shared" si="36"/>
        <v/>
      </c>
      <c r="AU8" s="121"/>
      <c r="AV8" s="121"/>
      <c r="AW8" s="121"/>
      <c r="AX8" s="78" t="str">
        <f t="shared" si="19"/>
        <v/>
      </c>
      <c r="AY8" s="122"/>
      <c r="AZ8" s="119"/>
      <c r="BA8" s="120"/>
      <c r="BB8" s="120"/>
      <c r="BC8" s="78" t="str">
        <f t="shared" si="37"/>
        <v/>
      </c>
      <c r="BD8" s="121"/>
      <c r="BE8" s="121"/>
      <c r="BF8" s="121"/>
      <c r="BG8" s="78" t="str">
        <f t="shared" si="20"/>
        <v/>
      </c>
      <c r="BH8" s="122"/>
      <c r="BI8" s="119"/>
      <c r="BJ8" s="120"/>
      <c r="BK8" s="120"/>
      <c r="BL8" s="78" t="str">
        <f t="shared" si="38"/>
        <v/>
      </c>
      <c r="BM8" s="121"/>
      <c r="BN8" s="121"/>
      <c r="BO8" s="121"/>
      <c r="BP8" s="78" t="str">
        <f t="shared" si="21"/>
        <v/>
      </c>
      <c r="BQ8" s="122"/>
      <c r="BR8" s="119"/>
      <c r="BS8" s="120"/>
      <c r="BT8" s="120"/>
      <c r="BU8" s="78" t="str">
        <f t="shared" si="39"/>
        <v/>
      </c>
      <c r="BV8" s="121"/>
      <c r="BW8" s="121"/>
      <c r="BX8" s="121"/>
      <c r="BY8" s="78" t="str">
        <f t="shared" si="22"/>
        <v/>
      </c>
      <c r="BZ8" s="122"/>
      <c r="CA8" s="119"/>
      <c r="CB8" s="120"/>
      <c r="CC8" s="120"/>
      <c r="CD8" s="78" t="str">
        <f t="shared" si="40"/>
        <v/>
      </c>
      <c r="CE8" s="121"/>
      <c r="CF8" s="121"/>
      <c r="CG8" s="121"/>
      <c r="CH8" s="78" t="str">
        <f t="shared" si="23"/>
        <v/>
      </c>
      <c r="CI8" s="122"/>
      <c r="CJ8" s="119"/>
      <c r="CK8" s="120"/>
      <c r="CL8" s="120"/>
      <c r="CM8" s="78" t="str">
        <f t="shared" si="41"/>
        <v/>
      </c>
      <c r="CN8" s="121"/>
      <c r="CO8" s="121"/>
      <c r="CP8" s="121"/>
      <c r="CQ8" s="78" t="str">
        <f t="shared" si="24"/>
        <v/>
      </c>
      <c r="CR8" s="122"/>
      <c r="CS8" s="119"/>
      <c r="CT8" s="120"/>
      <c r="CU8" s="120"/>
      <c r="CV8" s="78" t="str">
        <f t="shared" si="42"/>
        <v/>
      </c>
      <c r="CW8" s="121"/>
      <c r="CX8" s="121"/>
      <c r="CY8" s="121"/>
      <c r="CZ8" s="78" t="str">
        <f t="shared" si="25"/>
        <v/>
      </c>
      <c r="DA8" s="122"/>
      <c r="DB8" s="119"/>
      <c r="DC8" s="120"/>
      <c r="DD8" s="120"/>
      <c r="DE8" s="78" t="str">
        <f t="shared" si="43"/>
        <v/>
      </c>
      <c r="DF8" s="121"/>
      <c r="DG8" s="121"/>
      <c r="DH8" s="121"/>
      <c r="DI8" s="78" t="str">
        <f t="shared" si="26"/>
        <v/>
      </c>
      <c r="DJ8" s="122"/>
      <c r="DK8" s="119"/>
      <c r="DL8" s="120"/>
      <c r="DM8" s="120"/>
      <c r="DN8" s="78" t="str">
        <f t="shared" si="44"/>
        <v/>
      </c>
      <c r="DO8" s="121"/>
      <c r="DP8" s="121"/>
      <c r="DQ8" s="121"/>
      <c r="DR8" s="78" t="str">
        <f t="shared" si="27"/>
        <v/>
      </c>
      <c r="DS8" s="122"/>
      <c r="DT8" s="119"/>
      <c r="DU8" s="120"/>
      <c r="DV8" s="120"/>
      <c r="DW8" s="78" t="str">
        <f t="shared" si="45"/>
        <v/>
      </c>
      <c r="DX8" s="121"/>
      <c r="DY8" s="121"/>
      <c r="DZ8" s="121"/>
      <c r="EA8" s="78" t="str">
        <f t="shared" si="28"/>
        <v/>
      </c>
      <c r="EB8" s="122"/>
      <c r="EF8" s="139">
        <f t="shared" si="29"/>
        <v>0</v>
      </c>
      <c r="EG8" s="139">
        <f t="shared" si="30"/>
        <v>0</v>
      </c>
      <c r="EH8" s="139">
        <f t="shared" si="31"/>
        <v>0</v>
      </c>
    </row>
    <row r="9" spans="1:138" s="92" customFormat="1" ht="42.6" customHeight="1">
      <c r="A9" s="91" t="s">
        <v>2</v>
      </c>
      <c r="B9" s="137" t="str">
        <f>IF(INDEX('1. Informations administratives'!A11:J46,MATCH(A9,'1. Informations administratives'!A11:A46,2),2)&lt;&gt;"",INDEX('1. Informations administratives'!A11:J46,MATCH(A9,'1. Informations administratives'!A11:A46,2),2),"")</f>
        <v/>
      </c>
      <c r="C9" s="138" t="str">
        <f>IF(INDEX('1. Informations administratives'!A11:J46,MATCH(A9,'1. Informations administratives'!A11:A46,2),3)&lt;&gt;"",INDEX('1. Informations administratives'!A11:J46,MATCH(A9,'1. Informations administratives'!A11:A46,2),3),"")</f>
        <v/>
      </c>
      <c r="D9" s="129"/>
      <c r="E9" s="130"/>
      <c r="F9" s="162"/>
      <c r="G9" s="119"/>
      <c r="H9" s="120"/>
      <c r="I9" s="120"/>
      <c r="J9" s="78" t="str">
        <f t="shared" si="32"/>
        <v/>
      </c>
      <c r="K9" s="121"/>
      <c r="L9" s="121"/>
      <c r="M9" s="121"/>
      <c r="N9" s="78" t="str">
        <f>IFERROR(AVERAGE(K9:M9),"")</f>
        <v/>
      </c>
      <c r="O9" s="122"/>
      <c r="P9" s="119"/>
      <c r="Q9" s="120"/>
      <c r="R9" s="120"/>
      <c r="S9" s="78" t="str">
        <f t="shared" si="33"/>
        <v/>
      </c>
      <c r="T9" s="121"/>
      <c r="U9" s="121"/>
      <c r="V9" s="121"/>
      <c r="W9" s="78" t="str">
        <f t="shared" si="16"/>
        <v/>
      </c>
      <c r="X9" s="122"/>
      <c r="Y9" s="119"/>
      <c r="Z9" s="120"/>
      <c r="AA9" s="120"/>
      <c r="AB9" s="78" t="str">
        <f t="shared" si="34"/>
        <v/>
      </c>
      <c r="AC9" s="121"/>
      <c r="AD9" s="121"/>
      <c r="AE9" s="121"/>
      <c r="AF9" s="78" t="str">
        <f t="shared" si="17"/>
        <v/>
      </c>
      <c r="AG9" s="122"/>
      <c r="AH9" s="119"/>
      <c r="AI9" s="120"/>
      <c r="AJ9" s="120"/>
      <c r="AK9" s="78" t="str">
        <f t="shared" si="35"/>
        <v/>
      </c>
      <c r="AL9" s="121"/>
      <c r="AM9" s="121"/>
      <c r="AN9" s="121"/>
      <c r="AO9" s="78" t="str">
        <f t="shared" si="18"/>
        <v/>
      </c>
      <c r="AP9" s="122"/>
      <c r="AQ9" s="119"/>
      <c r="AR9" s="120"/>
      <c r="AS9" s="120"/>
      <c r="AT9" s="78" t="str">
        <f t="shared" si="36"/>
        <v/>
      </c>
      <c r="AU9" s="121"/>
      <c r="AV9" s="121"/>
      <c r="AW9" s="121"/>
      <c r="AX9" s="78" t="str">
        <f t="shared" si="19"/>
        <v/>
      </c>
      <c r="AY9" s="122"/>
      <c r="AZ9" s="119"/>
      <c r="BA9" s="120"/>
      <c r="BB9" s="120"/>
      <c r="BC9" s="78" t="str">
        <f t="shared" si="37"/>
        <v/>
      </c>
      <c r="BD9" s="121"/>
      <c r="BE9" s="121"/>
      <c r="BF9" s="121"/>
      <c r="BG9" s="78" t="str">
        <f t="shared" si="20"/>
        <v/>
      </c>
      <c r="BH9" s="122"/>
      <c r="BI9" s="119"/>
      <c r="BJ9" s="120"/>
      <c r="BK9" s="120"/>
      <c r="BL9" s="78" t="str">
        <f t="shared" si="38"/>
        <v/>
      </c>
      <c r="BM9" s="121"/>
      <c r="BN9" s="121"/>
      <c r="BO9" s="121"/>
      <c r="BP9" s="78" t="str">
        <f t="shared" si="21"/>
        <v/>
      </c>
      <c r="BQ9" s="122"/>
      <c r="BR9" s="119"/>
      <c r="BS9" s="120"/>
      <c r="BT9" s="120"/>
      <c r="BU9" s="78" t="str">
        <f t="shared" si="39"/>
        <v/>
      </c>
      <c r="BV9" s="121"/>
      <c r="BW9" s="121"/>
      <c r="BX9" s="121"/>
      <c r="BY9" s="78" t="str">
        <f t="shared" si="22"/>
        <v/>
      </c>
      <c r="BZ9" s="122"/>
      <c r="CA9" s="119"/>
      <c r="CB9" s="120"/>
      <c r="CC9" s="120"/>
      <c r="CD9" s="78" t="str">
        <f t="shared" si="40"/>
        <v/>
      </c>
      <c r="CE9" s="121"/>
      <c r="CF9" s="121"/>
      <c r="CG9" s="121"/>
      <c r="CH9" s="78" t="str">
        <f t="shared" si="23"/>
        <v/>
      </c>
      <c r="CI9" s="122"/>
      <c r="CJ9" s="119"/>
      <c r="CK9" s="120"/>
      <c r="CL9" s="120"/>
      <c r="CM9" s="78" t="str">
        <f t="shared" si="41"/>
        <v/>
      </c>
      <c r="CN9" s="121"/>
      <c r="CO9" s="121"/>
      <c r="CP9" s="121"/>
      <c r="CQ9" s="78" t="str">
        <f t="shared" si="24"/>
        <v/>
      </c>
      <c r="CR9" s="122"/>
      <c r="CS9" s="119"/>
      <c r="CT9" s="120"/>
      <c r="CU9" s="120"/>
      <c r="CV9" s="78" t="str">
        <f t="shared" si="42"/>
        <v/>
      </c>
      <c r="CW9" s="121"/>
      <c r="CX9" s="121"/>
      <c r="CY9" s="121"/>
      <c r="CZ9" s="78" t="str">
        <f t="shared" si="25"/>
        <v/>
      </c>
      <c r="DA9" s="122"/>
      <c r="DB9" s="119"/>
      <c r="DC9" s="120"/>
      <c r="DD9" s="120"/>
      <c r="DE9" s="78" t="str">
        <f t="shared" si="43"/>
        <v/>
      </c>
      <c r="DF9" s="121"/>
      <c r="DG9" s="121"/>
      <c r="DH9" s="121"/>
      <c r="DI9" s="78" t="str">
        <f t="shared" si="26"/>
        <v/>
      </c>
      <c r="DJ9" s="122"/>
      <c r="DK9" s="119"/>
      <c r="DL9" s="120"/>
      <c r="DM9" s="120"/>
      <c r="DN9" s="78" t="str">
        <f t="shared" si="44"/>
        <v/>
      </c>
      <c r="DO9" s="121"/>
      <c r="DP9" s="121"/>
      <c r="DQ9" s="121"/>
      <c r="DR9" s="78" t="str">
        <f t="shared" si="27"/>
        <v/>
      </c>
      <c r="DS9" s="122"/>
      <c r="DT9" s="119"/>
      <c r="DU9" s="120"/>
      <c r="DV9" s="120"/>
      <c r="DW9" s="78" t="str">
        <f t="shared" si="45"/>
        <v/>
      </c>
      <c r="DX9" s="121"/>
      <c r="DY9" s="121"/>
      <c r="DZ9" s="121"/>
      <c r="EA9" s="78" t="str">
        <f t="shared" si="28"/>
        <v/>
      </c>
      <c r="EB9" s="122"/>
      <c r="EF9" s="139">
        <f t="shared" si="29"/>
        <v>0</v>
      </c>
      <c r="EG9" s="139">
        <f t="shared" si="30"/>
        <v>0</v>
      </c>
      <c r="EH9" s="139">
        <f t="shared" si="31"/>
        <v>0</v>
      </c>
    </row>
    <row r="10" spans="1:138" s="92" customFormat="1" ht="42.6" customHeight="1">
      <c r="A10" s="91" t="s">
        <v>3</v>
      </c>
      <c r="B10" s="137" t="str">
        <f>IF(INDEX('1. Informations administratives'!A12:J47,MATCH(A10,'1. Informations administratives'!A12:A47,2),2)&lt;&gt;"",INDEX('1. Informations administratives'!A12:J47,MATCH(A10,'1. Informations administratives'!A12:A47,2),2),"")</f>
        <v/>
      </c>
      <c r="C10" s="138" t="str">
        <f>IF(INDEX('1. Informations administratives'!A12:J47,MATCH(A10,'1. Informations administratives'!A12:A47,2),3)&lt;&gt;"",INDEX('1. Informations administratives'!A12:J47,MATCH(A10,'1. Informations administratives'!A12:A47,2),3),"")</f>
        <v/>
      </c>
      <c r="D10" s="129"/>
      <c r="E10" s="130"/>
      <c r="F10" s="162"/>
      <c r="G10" s="119"/>
      <c r="H10" s="120"/>
      <c r="I10" s="120"/>
      <c r="J10" s="78" t="str">
        <f t="shared" si="32"/>
        <v/>
      </c>
      <c r="K10" s="121"/>
      <c r="L10" s="121"/>
      <c r="M10" s="121"/>
      <c r="N10" s="78" t="str">
        <f t="shared" ref="N10:N45" si="46">IFERROR(AVERAGE(K10:M10),"")</f>
        <v/>
      </c>
      <c r="O10" s="122"/>
      <c r="P10" s="119"/>
      <c r="Q10" s="120"/>
      <c r="R10" s="120"/>
      <c r="S10" s="78" t="str">
        <f t="shared" si="33"/>
        <v/>
      </c>
      <c r="T10" s="121"/>
      <c r="U10" s="121"/>
      <c r="V10" s="121"/>
      <c r="W10" s="78" t="str">
        <f t="shared" si="16"/>
        <v/>
      </c>
      <c r="X10" s="122"/>
      <c r="Y10" s="119"/>
      <c r="Z10" s="120"/>
      <c r="AA10" s="120"/>
      <c r="AB10" s="78" t="str">
        <f t="shared" si="34"/>
        <v/>
      </c>
      <c r="AC10" s="121"/>
      <c r="AD10" s="121"/>
      <c r="AE10" s="121"/>
      <c r="AF10" s="78" t="str">
        <f t="shared" si="17"/>
        <v/>
      </c>
      <c r="AG10" s="122"/>
      <c r="AH10" s="119"/>
      <c r="AI10" s="120"/>
      <c r="AJ10" s="120"/>
      <c r="AK10" s="78" t="str">
        <f t="shared" si="35"/>
        <v/>
      </c>
      <c r="AL10" s="121"/>
      <c r="AM10" s="121"/>
      <c r="AN10" s="121"/>
      <c r="AO10" s="78" t="str">
        <f t="shared" si="18"/>
        <v/>
      </c>
      <c r="AP10" s="122"/>
      <c r="AQ10" s="119"/>
      <c r="AR10" s="120"/>
      <c r="AS10" s="120"/>
      <c r="AT10" s="78" t="str">
        <f t="shared" si="36"/>
        <v/>
      </c>
      <c r="AU10" s="121"/>
      <c r="AV10" s="121"/>
      <c r="AW10" s="121"/>
      <c r="AX10" s="78" t="str">
        <f t="shared" si="19"/>
        <v/>
      </c>
      <c r="AY10" s="122"/>
      <c r="AZ10" s="119"/>
      <c r="BA10" s="120"/>
      <c r="BB10" s="120"/>
      <c r="BC10" s="78" t="str">
        <f t="shared" si="37"/>
        <v/>
      </c>
      <c r="BD10" s="121"/>
      <c r="BE10" s="121"/>
      <c r="BF10" s="121"/>
      <c r="BG10" s="78" t="str">
        <f t="shared" si="20"/>
        <v/>
      </c>
      <c r="BH10" s="122"/>
      <c r="BI10" s="119"/>
      <c r="BJ10" s="120"/>
      <c r="BK10" s="120"/>
      <c r="BL10" s="78" t="str">
        <f t="shared" si="38"/>
        <v/>
      </c>
      <c r="BM10" s="121"/>
      <c r="BN10" s="121"/>
      <c r="BO10" s="121"/>
      <c r="BP10" s="78" t="str">
        <f t="shared" si="21"/>
        <v/>
      </c>
      <c r="BQ10" s="122"/>
      <c r="BR10" s="119"/>
      <c r="BS10" s="120"/>
      <c r="BT10" s="120"/>
      <c r="BU10" s="78" t="str">
        <f t="shared" si="39"/>
        <v/>
      </c>
      <c r="BV10" s="121"/>
      <c r="BW10" s="121"/>
      <c r="BX10" s="121"/>
      <c r="BY10" s="78" t="str">
        <f t="shared" si="22"/>
        <v/>
      </c>
      <c r="BZ10" s="122"/>
      <c r="CA10" s="119"/>
      <c r="CB10" s="120"/>
      <c r="CC10" s="120"/>
      <c r="CD10" s="78" t="str">
        <f t="shared" si="40"/>
        <v/>
      </c>
      <c r="CE10" s="121"/>
      <c r="CF10" s="121"/>
      <c r="CG10" s="121"/>
      <c r="CH10" s="78" t="str">
        <f t="shared" si="23"/>
        <v/>
      </c>
      <c r="CI10" s="122"/>
      <c r="CJ10" s="119"/>
      <c r="CK10" s="120"/>
      <c r="CL10" s="120"/>
      <c r="CM10" s="78" t="str">
        <f t="shared" si="41"/>
        <v/>
      </c>
      <c r="CN10" s="121"/>
      <c r="CO10" s="121"/>
      <c r="CP10" s="121"/>
      <c r="CQ10" s="78" t="str">
        <f t="shared" si="24"/>
        <v/>
      </c>
      <c r="CR10" s="122"/>
      <c r="CS10" s="119"/>
      <c r="CT10" s="120"/>
      <c r="CU10" s="120"/>
      <c r="CV10" s="78" t="str">
        <f t="shared" si="42"/>
        <v/>
      </c>
      <c r="CW10" s="121"/>
      <c r="CX10" s="121"/>
      <c r="CY10" s="121"/>
      <c r="CZ10" s="78" t="str">
        <f t="shared" si="25"/>
        <v/>
      </c>
      <c r="DA10" s="122"/>
      <c r="DB10" s="119"/>
      <c r="DC10" s="120"/>
      <c r="DD10" s="120"/>
      <c r="DE10" s="78" t="str">
        <f t="shared" si="43"/>
        <v/>
      </c>
      <c r="DF10" s="121"/>
      <c r="DG10" s="121"/>
      <c r="DH10" s="121"/>
      <c r="DI10" s="78" t="str">
        <f t="shared" si="26"/>
        <v/>
      </c>
      <c r="DJ10" s="122"/>
      <c r="DK10" s="119"/>
      <c r="DL10" s="120"/>
      <c r="DM10" s="120"/>
      <c r="DN10" s="78" t="str">
        <f t="shared" si="44"/>
        <v/>
      </c>
      <c r="DO10" s="121"/>
      <c r="DP10" s="121"/>
      <c r="DQ10" s="121"/>
      <c r="DR10" s="78" t="str">
        <f t="shared" si="27"/>
        <v/>
      </c>
      <c r="DS10" s="122"/>
      <c r="DT10" s="119"/>
      <c r="DU10" s="120"/>
      <c r="DV10" s="120"/>
      <c r="DW10" s="78" t="str">
        <f t="shared" si="45"/>
        <v/>
      </c>
      <c r="DX10" s="121"/>
      <c r="DY10" s="121"/>
      <c r="DZ10" s="121"/>
      <c r="EA10" s="78" t="str">
        <f t="shared" si="28"/>
        <v/>
      </c>
      <c r="EB10" s="122"/>
      <c r="EF10" s="139">
        <f t="shared" si="29"/>
        <v>0</v>
      </c>
      <c r="EG10" s="139">
        <f t="shared" si="30"/>
        <v>0</v>
      </c>
      <c r="EH10" s="139">
        <f t="shared" si="31"/>
        <v>0</v>
      </c>
    </row>
    <row r="11" spans="1:138" s="92" customFormat="1" ht="42.6" customHeight="1">
      <c r="A11" s="91" t="s">
        <v>4</v>
      </c>
      <c r="B11" s="137" t="str">
        <f>IF(INDEX('1. Informations administratives'!A13:J48,MATCH(A11,'1. Informations administratives'!A13:A48,2),2)&lt;&gt;"",INDEX('1. Informations administratives'!A13:J48,MATCH(A11,'1. Informations administratives'!A13:A48,2),2),"")</f>
        <v/>
      </c>
      <c r="C11" s="138" t="str">
        <f>IF(INDEX('1. Informations administratives'!A13:J48,MATCH(A11,'1. Informations administratives'!A13:A48,2),3)&lt;&gt;"",INDEX('1. Informations administratives'!A13:J48,MATCH(A11,'1. Informations administratives'!A13:A48,2),3),"")</f>
        <v/>
      </c>
      <c r="D11" s="129"/>
      <c r="E11" s="130"/>
      <c r="F11" s="162"/>
      <c r="G11" s="119"/>
      <c r="H11" s="120"/>
      <c r="I11" s="120"/>
      <c r="J11" s="78" t="str">
        <f t="shared" si="32"/>
        <v/>
      </c>
      <c r="K11" s="121"/>
      <c r="L11" s="121"/>
      <c r="M11" s="121"/>
      <c r="N11" s="78" t="str">
        <f t="shared" si="46"/>
        <v/>
      </c>
      <c r="O11" s="122"/>
      <c r="P11" s="119"/>
      <c r="Q11" s="120"/>
      <c r="R11" s="120"/>
      <c r="S11" s="78" t="str">
        <f t="shared" si="33"/>
        <v/>
      </c>
      <c r="T11" s="121"/>
      <c r="U11" s="121"/>
      <c r="V11" s="121"/>
      <c r="W11" s="78" t="str">
        <f t="shared" si="16"/>
        <v/>
      </c>
      <c r="X11" s="122"/>
      <c r="Y11" s="119"/>
      <c r="Z11" s="120"/>
      <c r="AA11" s="120"/>
      <c r="AB11" s="78" t="str">
        <f t="shared" si="34"/>
        <v/>
      </c>
      <c r="AC11" s="121"/>
      <c r="AD11" s="121"/>
      <c r="AE11" s="121"/>
      <c r="AF11" s="78" t="str">
        <f t="shared" si="17"/>
        <v/>
      </c>
      <c r="AG11" s="122"/>
      <c r="AH11" s="119"/>
      <c r="AI11" s="120"/>
      <c r="AJ11" s="120"/>
      <c r="AK11" s="78" t="str">
        <f t="shared" si="35"/>
        <v/>
      </c>
      <c r="AL11" s="121"/>
      <c r="AM11" s="121"/>
      <c r="AN11" s="121"/>
      <c r="AO11" s="78" t="str">
        <f t="shared" si="18"/>
        <v/>
      </c>
      <c r="AP11" s="122"/>
      <c r="AQ11" s="119"/>
      <c r="AR11" s="120"/>
      <c r="AS11" s="120"/>
      <c r="AT11" s="78" t="str">
        <f t="shared" si="36"/>
        <v/>
      </c>
      <c r="AU11" s="121"/>
      <c r="AV11" s="121"/>
      <c r="AW11" s="121"/>
      <c r="AX11" s="78" t="str">
        <f t="shared" si="19"/>
        <v/>
      </c>
      <c r="AY11" s="122"/>
      <c r="AZ11" s="119"/>
      <c r="BA11" s="120"/>
      <c r="BB11" s="120"/>
      <c r="BC11" s="78" t="str">
        <f t="shared" si="37"/>
        <v/>
      </c>
      <c r="BD11" s="121"/>
      <c r="BE11" s="121"/>
      <c r="BF11" s="121"/>
      <c r="BG11" s="78" t="str">
        <f t="shared" si="20"/>
        <v/>
      </c>
      <c r="BH11" s="122"/>
      <c r="BI11" s="119"/>
      <c r="BJ11" s="120"/>
      <c r="BK11" s="120"/>
      <c r="BL11" s="78" t="str">
        <f t="shared" si="38"/>
        <v/>
      </c>
      <c r="BM11" s="121"/>
      <c r="BN11" s="121"/>
      <c r="BO11" s="121"/>
      <c r="BP11" s="78" t="str">
        <f t="shared" si="21"/>
        <v/>
      </c>
      <c r="BQ11" s="122"/>
      <c r="BR11" s="119"/>
      <c r="BS11" s="120"/>
      <c r="BT11" s="120"/>
      <c r="BU11" s="78" t="str">
        <f t="shared" si="39"/>
        <v/>
      </c>
      <c r="BV11" s="121"/>
      <c r="BW11" s="121"/>
      <c r="BX11" s="121"/>
      <c r="BY11" s="78" t="str">
        <f t="shared" si="22"/>
        <v/>
      </c>
      <c r="BZ11" s="122"/>
      <c r="CA11" s="119"/>
      <c r="CB11" s="120"/>
      <c r="CC11" s="120"/>
      <c r="CD11" s="78" t="str">
        <f t="shared" si="40"/>
        <v/>
      </c>
      <c r="CE11" s="121"/>
      <c r="CF11" s="121"/>
      <c r="CG11" s="121"/>
      <c r="CH11" s="78" t="str">
        <f t="shared" si="23"/>
        <v/>
      </c>
      <c r="CI11" s="122"/>
      <c r="CJ11" s="119"/>
      <c r="CK11" s="120"/>
      <c r="CL11" s="120"/>
      <c r="CM11" s="78" t="str">
        <f t="shared" si="41"/>
        <v/>
      </c>
      <c r="CN11" s="121"/>
      <c r="CO11" s="121"/>
      <c r="CP11" s="121"/>
      <c r="CQ11" s="78" t="str">
        <f t="shared" si="24"/>
        <v/>
      </c>
      <c r="CR11" s="122"/>
      <c r="CS11" s="119"/>
      <c r="CT11" s="120"/>
      <c r="CU11" s="120"/>
      <c r="CV11" s="78" t="str">
        <f t="shared" si="42"/>
        <v/>
      </c>
      <c r="CW11" s="121"/>
      <c r="CX11" s="121"/>
      <c r="CY11" s="121"/>
      <c r="CZ11" s="78" t="str">
        <f t="shared" si="25"/>
        <v/>
      </c>
      <c r="DA11" s="122"/>
      <c r="DB11" s="119"/>
      <c r="DC11" s="120"/>
      <c r="DD11" s="120"/>
      <c r="DE11" s="78" t="str">
        <f t="shared" si="43"/>
        <v/>
      </c>
      <c r="DF11" s="121"/>
      <c r="DG11" s="121"/>
      <c r="DH11" s="121"/>
      <c r="DI11" s="78" t="str">
        <f t="shared" si="26"/>
        <v/>
      </c>
      <c r="DJ11" s="122"/>
      <c r="DK11" s="119"/>
      <c r="DL11" s="120"/>
      <c r="DM11" s="120"/>
      <c r="DN11" s="78" t="str">
        <f t="shared" si="44"/>
        <v/>
      </c>
      <c r="DO11" s="121"/>
      <c r="DP11" s="121"/>
      <c r="DQ11" s="121"/>
      <c r="DR11" s="78" t="str">
        <f t="shared" si="27"/>
        <v/>
      </c>
      <c r="DS11" s="122"/>
      <c r="DT11" s="119"/>
      <c r="DU11" s="120"/>
      <c r="DV11" s="120"/>
      <c r="DW11" s="78" t="str">
        <f t="shared" si="45"/>
        <v/>
      </c>
      <c r="DX11" s="121"/>
      <c r="DY11" s="121"/>
      <c r="DZ11" s="121"/>
      <c r="EA11" s="78" t="str">
        <f t="shared" si="28"/>
        <v/>
      </c>
      <c r="EB11" s="122"/>
      <c r="EF11" s="139">
        <f t="shared" si="29"/>
        <v>0</v>
      </c>
      <c r="EG11" s="139">
        <f t="shared" si="30"/>
        <v>0</v>
      </c>
      <c r="EH11" s="139">
        <f t="shared" si="31"/>
        <v>0</v>
      </c>
    </row>
    <row r="12" spans="1:138" s="92" customFormat="1" ht="42.6" customHeight="1">
      <c r="A12" s="91" t="s">
        <v>5</v>
      </c>
      <c r="B12" s="137" t="str">
        <f>IF(INDEX('1. Informations administratives'!A14:J49,MATCH(A12,'1. Informations administratives'!A14:A49,2),2)&lt;&gt;"",INDEX('1. Informations administratives'!A14:J49,MATCH(A12,'1. Informations administratives'!A14:A49,2),2),"")</f>
        <v/>
      </c>
      <c r="C12" s="138" t="str">
        <f>IF(INDEX('1. Informations administratives'!A14:J49,MATCH(A12,'1. Informations administratives'!A14:A49,2),3)&lt;&gt;"",INDEX('1. Informations administratives'!A14:J49,MATCH(A12,'1. Informations administratives'!A14:A49,2),3),"")</f>
        <v/>
      </c>
      <c r="D12" s="129"/>
      <c r="E12" s="130"/>
      <c r="F12" s="162"/>
      <c r="G12" s="119"/>
      <c r="H12" s="120"/>
      <c r="I12" s="120"/>
      <c r="J12" s="78" t="str">
        <f t="shared" si="32"/>
        <v/>
      </c>
      <c r="K12" s="121"/>
      <c r="L12" s="121"/>
      <c r="M12" s="121"/>
      <c r="N12" s="78" t="str">
        <f t="shared" si="46"/>
        <v/>
      </c>
      <c r="O12" s="122"/>
      <c r="P12" s="119"/>
      <c r="Q12" s="120"/>
      <c r="R12" s="120"/>
      <c r="S12" s="78" t="str">
        <f t="shared" si="33"/>
        <v/>
      </c>
      <c r="T12" s="121"/>
      <c r="U12" s="121"/>
      <c r="V12" s="121"/>
      <c r="W12" s="78" t="str">
        <f t="shared" si="16"/>
        <v/>
      </c>
      <c r="X12" s="122"/>
      <c r="Y12" s="119"/>
      <c r="Z12" s="120"/>
      <c r="AA12" s="120"/>
      <c r="AB12" s="78" t="str">
        <f t="shared" si="34"/>
        <v/>
      </c>
      <c r="AC12" s="121"/>
      <c r="AD12" s="121"/>
      <c r="AE12" s="121"/>
      <c r="AF12" s="78" t="str">
        <f t="shared" si="17"/>
        <v/>
      </c>
      <c r="AG12" s="122"/>
      <c r="AH12" s="119"/>
      <c r="AI12" s="120"/>
      <c r="AJ12" s="120"/>
      <c r="AK12" s="78" t="str">
        <f t="shared" si="35"/>
        <v/>
      </c>
      <c r="AL12" s="121"/>
      <c r="AM12" s="121"/>
      <c r="AN12" s="121"/>
      <c r="AO12" s="78" t="str">
        <f t="shared" si="18"/>
        <v/>
      </c>
      <c r="AP12" s="122"/>
      <c r="AQ12" s="119"/>
      <c r="AR12" s="120"/>
      <c r="AS12" s="120"/>
      <c r="AT12" s="78" t="str">
        <f t="shared" si="36"/>
        <v/>
      </c>
      <c r="AU12" s="121"/>
      <c r="AV12" s="121"/>
      <c r="AW12" s="121"/>
      <c r="AX12" s="78" t="str">
        <f t="shared" si="19"/>
        <v/>
      </c>
      <c r="AY12" s="122"/>
      <c r="AZ12" s="119"/>
      <c r="BA12" s="120"/>
      <c r="BB12" s="120"/>
      <c r="BC12" s="78" t="str">
        <f t="shared" si="37"/>
        <v/>
      </c>
      <c r="BD12" s="121"/>
      <c r="BE12" s="121"/>
      <c r="BF12" s="121"/>
      <c r="BG12" s="78" t="str">
        <f t="shared" si="20"/>
        <v/>
      </c>
      <c r="BH12" s="122"/>
      <c r="BI12" s="119"/>
      <c r="BJ12" s="120"/>
      <c r="BK12" s="120"/>
      <c r="BL12" s="78" t="str">
        <f t="shared" si="38"/>
        <v/>
      </c>
      <c r="BM12" s="121"/>
      <c r="BN12" s="121"/>
      <c r="BO12" s="121"/>
      <c r="BP12" s="78" t="str">
        <f t="shared" si="21"/>
        <v/>
      </c>
      <c r="BQ12" s="122"/>
      <c r="BR12" s="119"/>
      <c r="BS12" s="120"/>
      <c r="BT12" s="120"/>
      <c r="BU12" s="78" t="str">
        <f t="shared" si="39"/>
        <v/>
      </c>
      <c r="BV12" s="121"/>
      <c r="BW12" s="121"/>
      <c r="BX12" s="121"/>
      <c r="BY12" s="78" t="str">
        <f t="shared" si="22"/>
        <v/>
      </c>
      <c r="BZ12" s="122"/>
      <c r="CA12" s="119"/>
      <c r="CB12" s="120"/>
      <c r="CC12" s="120"/>
      <c r="CD12" s="78" t="str">
        <f t="shared" si="40"/>
        <v/>
      </c>
      <c r="CE12" s="121"/>
      <c r="CF12" s="121"/>
      <c r="CG12" s="121"/>
      <c r="CH12" s="78" t="str">
        <f t="shared" si="23"/>
        <v/>
      </c>
      <c r="CI12" s="122"/>
      <c r="CJ12" s="119"/>
      <c r="CK12" s="120"/>
      <c r="CL12" s="120"/>
      <c r="CM12" s="78" t="str">
        <f t="shared" si="41"/>
        <v/>
      </c>
      <c r="CN12" s="121"/>
      <c r="CO12" s="121"/>
      <c r="CP12" s="121"/>
      <c r="CQ12" s="78" t="str">
        <f t="shared" si="24"/>
        <v/>
      </c>
      <c r="CR12" s="122"/>
      <c r="CS12" s="119"/>
      <c r="CT12" s="120"/>
      <c r="CU12" s="120"/>
      <c r="CV12" s="78" t="str">
        <f t="shared" si="42"/>
        <v/>
      </c>
      <c r="CW12" s="121"/>
      <c r="CX12" s="121"/>
      <c r="CY12" s="121"/>
      <c r="CZ12" s="78" t="str">
        <f t="shared" si="25"/>
        <v/>
      </c>
      <c r="DA12" s="122"/>
      <c r="DB12" s="119"/>
      <c r="DC12" s="120"/>
      <c r="DD12" s="120"/>
      <c r="DE12" s="78" t="str">
        <f t="shared" si="43"/>
        <v/>
      </c>
      <c r="DF12" s="121"/>
      <c r="DG12" s="121"/>
      <c r="DH12" s="121"/>
      <c r="DI12" s="78" t="str">
        <f t="shared" si="26"/>
        <v/>
      </c>
      <c r="DJ12" s="122"/>
      <c r="DK12" s="119"/>
      <c r="DL12" s="120"/>
      <c r="DM12" s="120"/>
      <c r="DN12" s="78" t="str">
        <f t="shared" si="44"/>
        <v/>
      </c>
      <c r="DO12" s="121"/>
      <c r="DP12" s="121"/>
      <c r="DQ12" s="121"/>
      <c r="DR12" s="78" t="str">
        <f t="shared" si="27"/>
        <v/>
      </c>
      <c r="DS12" s="122"/>
      <c r="DT12" s="119"/>
      <c r="DU12" s="120"/>
      <c r="DV12" s="120"/>
      <c r="DW12" s="78" t="str">
        <f t="shared" si="45"/>
        <v/>
      </c>
      <c r="DX12" s="121"/>
      <c r="DY12" s="121"/>
      <c r="DZ12" s="121"/>
      <c r="EA12" s="78" t="str">
        <f t="shared" si="28"/>
        <v/>
      </c>
      <c r="EB12" s="122"/>
      <c r="EF12" s="139">
        <f t="shared" si="29"/>
        <v>0</v>
      </c>
      <c r="EG12" s="139">
        <f t="shared" si="30"/>
        <v>0</v>
      </c>
      <c r="EH12" s="139">
        <f t="shared" si="31"/>
        <v>0</v>
      </c>
    </row>
    <row r="13" spans="1:138" s="92" customFormat="1" ht="42.6" customHeight="1">
      <c r="A13" s="91" t="s">
        <v>6</v>
      </c>
      <c r="B13" s="137" t="str">
        <f>IF(INDEX('1. Informations administratives'!A15:J50,MATCH(A13,'1. Informations administratives'!A15:A50,2),2)&lt;&gt;"",INDEX('1. Informations administratives'!A15:J50,MATCH(A13,'1. Informations administratives'!A15:A50,2),2),"")</f>
        <v/>
      </c>
      <c r="C13" s="138" t="str">
        <f>IF(INDEX('1. Informations administratives'!A15:J50,MATCH(A13,'1. Informations administratives'!A15:A50,2),3)&lt;&gt;"",INDEX('1. Informations administratives'!A15:J50,MATCH(A13,'1. Informations administratives'!A15:A50,2),3),"")</f>
        <v/>
      </c>
      <c r="D13" s="129"/>
      <c r="E13" s="130"/>
      <c r="F13" s="162"/>
      <c r="G13" s="119"/>
      <c r="H13" s="120"/>
      <c r="I13" s="120"/>
      <c r="J13" s="78" t="str">
        <f t="shared" si="32"/>
        <v/>
      </c>
      <c r="K13" s="121"/>
      <c r="L13" s="121"/>
      <c r="M13" s="121"/>
      <c r="N13" s="78" t="str">
        <f t="shared" si="46"/>
        <v/>
      </c>
      <c r="O13" s="122"/>
      <c r="P13" s="119"/>
      <c r="Q13" s="120"/>
      <c r="R13" s="120"/>
      <c r="S13" s="78" t="str">
        <f t="shared" si="33"/>
        <v/>
      </c>
      <c r="T13" s="121"/>
      <c r="U13" s="121"/>
      <c r="V13" s="121"/>
      <c r="W13" s="78" t="str">
        <f t="shared" si="16"/>
        <v/>
      </c>
      <c r="X13" s="122"/>
      <c r="Y13" s="119"/>
      <c r="Z13" s="120"/>
      <c r="AA13" s="120"/>
      <c r="AB13" s="78" t="str">
        <f t="shared" si="34"/>
        <v/>
      </c>
      <c r="AC13" s="121"/>
      <c r="AD13" s="121"/>
      <c r="AE13" s="121"/>
      <c r="AF13" s="78" t="str">
        <f t="shared" si="17"/>
        <v/>
      </c>
      <c r="AG13" s="122"/>
      <c r="AH13" s="119"/>
      <c r="AI13" s="120"/>
      <c r="AJ13" s="120"/>
      <c r="AK13" s="78" t="str">
        <f t="shared" si="35"/>
        <v/>
      </c>
      <c r="AL13" s="121"/>
      <c r="AM13" s="121"/>
      <c r="AN13" s="121"/>
      <c r="AO13" s="78" t="str">
        <f t="shared" si="18"/>
        <v/>
      </c>
      <c r="AP13" s="122"/>
      <c r="AQ13" s="119"/>
      <c r="AR13" s="120"/>
      <c r="AS13" s="120"/>
      <c r="AT13" s="78" t="str">
        <f t="shared" si="36"/>
        <v/>
      </c>
      <c r="AU13" s="121"/>
      <c r="AV13" s="121"/>
      <c r="AW13" s="121"/>
      <c r="AX13" s="78" t="str">
        <f t="shared" si="19"/>
        <v/>
      </c>
      <c r="AY13" s="122"/>
      <c r="AZ13" s="119"/>
      <c r="BA13" s="120"/>
      <c r="BB13" s="120"/>
      <c r="BC13" s="78" t="str">
        <f t="shared" si="37"/>
        <v/>
      </c>
      <c r="BD13" s="121"/>
      <c r="BE13" s="121"/>
      <c r="BF13" s="121"/>
      <c r="BG13" s="78" t="str">
        <f t="shared" si="20"/>
        <v/>
      </c>
      <c r="BH13" s="122"/>
      <c r="BI13" s="119"/>
      <c r="BJ13" s="120"/>
      <c r="BK13" s="120"/>
      <c r="BL13" s="78" t="str">
        <f t="shared" si="38"/>
        <v/>
      </c>
      <c r="BM13" s="121"/>
      <c r="BN13" s="121"/>
      <c r="BO13" s="121"/>
      <c r="BP13" s="78" t="str">
        <f t="shared" si="21"/>
        <v/>
      </c>
      <c r="BQ13" s="122"/>
      <c r="BR13" s="119"/>
      <c r="BS13" s="120"/>
      <c r="BT13" s="120"/>
      <c r="BU13" s="78" t="str">
        <f t="shared" si="39"/>
        <v/>
      </c>
      <c r="BV13" s="121"/>
      <c r="BW13" s="121"/>
      <c r="BX13" s="121"/>
      <c r="BY13" s="78" t="str">
        <f t="shared" si="22"/>
        <v/>
      </c>
      <c r="BZ13" s="122"/>
      <c r="CA13" s="119"/>
      <c r="CB13" s="120"/>
      <c r="CC13" s="120"/>
      <c r="CD13" s="78" t="str">
        <f t="shared" si="40"/>
        <v/>
      </c>
      <c r="CE13" s="121"/>
      <c r="CF13" s="121"/>
      <c r="CG13" s="121"/>
      <c r="CH13" s="78" t="str">
        <f t="shared" si="23"/>
        <v/>
      </c>
      <c r="CI13" s="122"/>
      <c r="CJ13" s="119"/>
      <c r="CK13" s="120"/>
      <c r="CL13" s="120"/>
      <c r="CM13" s="78" t="str">
        <f t="shared" si="41"/>
        <v/>
      </c>
      <c r="CN13" s="121"/>
      <c r="CO13" s="121"/>
      <c r="CP13" s="121"/>
      <c r="CQ13" s="78" t="str">
        <f t="shared" si="24"/>
        <v/>
      </c>
      <c r="CR13" s="122"/>
      <c r="CS13" s="119"/>
      <c r="CT13" s="120"/>
      <c r="CU13" s="120"/>
      <c r="CV13" s="78" t="str">
        <f t="shared" si="42"/>
        <v/>
      </c>
      <c r="CW13" s="121"/>
      <c r="CX13" s="121"/>
      <c r="CY13" s="121"/>
      <c r="CZ13" s="78" t="str">
        <f t="shared" si="25"/>
        <v/>
      </c>
      <c r="DA13" s="122"/>
      <c r="DB13" s="119"/>
      <c r="DC13" s="120"/>
      <c r="DD13" s="120"/>
      <c r="DE13" s="78" t="str">
        <f t="shared" si="43"/>
        <v/>
      </c>
      <c r="DF13" s="121"/>
      <c r="DG13" s="121"/>
      <c r="DH13" s="121"/>
      <c r="DI13" s="78" t="str">
        <f t="shared" si="26"/>
        <v/>
      </c>
      <c r="DJ13" s="122"/>
      <c r="DK13" s="119"/>
      <c r="DL13" s="120"/>
      <c r="DM13" s="120"/>
      <c r="DN13" s="78" t="str">
        <f t="shared" si="44"/>
        <v/>
      </c>
      <c r="DO13" s="121"/>
      <c r="DP13" s="121"/>
      <c r="DQ13" s="121"/>
      <c r="DR13" s="78" t="str">
        <f t="shared" si="27"/>
        <v/>
      </c>
      <c r="DS13" s="122"/>
      <c r="DT13" s="119"/>
      <c r="DU13" s="120"/>
      <c r="DV13" s="120"/>
      <c r="DW13" s="78" t="str">
        <f t="shared" si="45"/>
        <v/>
      </c>
      <c r="DX13" s="121"/>
      <c r="DY13" s="121"/>
      <c r="DZ13" s="121"/>
      <c r="EA13" s="78" t="str">
        <f t="shared" si="28"/>
        <v/>
      </c>
      <c r="EB13" s="122"/>
      <c r="EF13" s="139">
        <f t="shared" si="29"/>
        <v>0</v>
      </c>
      <c r="EG13" s="139">
        <f t="shared" si="30"/>
        <v>0</v>
      </c>
      <c r="EH13" s="139">
        <f t="shared" si="31"/>
        <v>0</v>
      </c>
    </row>
    <row r="14" spans="1:138" s="92" customFormat="1" ht="42.6" customHeight="1">
      <c r="A14" s="91" t="s">
        <v>7</v>
      </c>
      <c r="B14" s="137" t="str">
        <f>IF(INDEX('1. Informations administratives'!A16:J51,MATCH(A14,'1. Informations administratives'!A16:A51,2),2)&lt;&gt;"",INDEX('1. Informations administratives'!A16:J51,MATCH(A14,'1. Informations administratives'!A16:A51,2),2),"")</f>
        <v/>
      </c>
      <c r="C14" s="138" t="str">
        <f>IF(INDEX('1. Informations administratives'!A16:J51,MATCH(A14,'1. Informations administratives'!A16:A51,2),3)&lt;&gt;"",INDEX('1. Informations administratives'!A16:J51,MATCH(A14,'1. Informations administratives'!A16:A51,2),3),"")</f>
        <v/>
      </c>
      <c r="D14" s="129"/>
      <c r="E14" s="130"/>
      <c r="F14" s="162"/>
      <c r="G14" s="119"/>
      <c r="H14" s="120"/>
      <c r="I14" s="120"/>
      <c r="J14" s="78" t="str">
        <f t="shared" si="32"/>
        <v/>
      </c>
      <c r="K14" s="121"/>
      <c r="L14" s="121"/>
      <c r="M14" s="121"/>
      <c r="N14" s="78" t="str">
        <f t="shared" si="46"/>
        <v/>
      </c>
      <c r="O14" s="122"/>
      <c r="P14" s="119"/>
      <c r="Q14" s="120"/>
      <c r="R14" s="120"/>
      <c r="S14" s="78" t="str">
        <f t="shared" si="33"/>
        <v/>
      </c>
      <c r="T14" s="121"/>
      <c r="U14" s="121"/>
      <c r="V14" s="121"/>
      <c r="W14" s="78" t="str">
        <f t="shared" si="16"/>
        <v/>
      </c>
      <c r="X14" s="122"/>
      <c r="Y14" s="119"/>
      <c r="Z14" s="120"/>
      <c r="AA14" s="120"/>
      <c r="AB14" s="78" t="str">
        <f t="shared" si="34"/>
        <v/>
      </c>
      <c r="AC14" s="121"/>
      <c r="AD14" s="121"/>
      <c r="AE14" s="121"/>
      <c r="AF14" s="78" t="str">
        <f t="shared" si="17"/>
        <v/>
      </c>
      <c r="AG14" s="122"/>
      <c r="AH14" s="119"/>
      <c r="AI14" s="120"/>
      <c r="AJ14" s="120"/>
      <c r="AK14" s="78" t="str">
        <f t="shared" si="35"/>
        <v/>
      </c>
      <c r="AL14" s="121"/>
      <c r="AM14" s="121"/>
      <c r="AN14" s="121"/>
      <c r="AO14" s="78" t="str">
        <f t="shared" si="18"/>
        <v/>
      </c>
      <c r="AP14" s="122"/>
      <c r="AQ14" s="119"/>
      <c r="AR14" s="120"/>
      <c r="AS14" s="120"/>
      <c r="AT14" s="78" t="str">
        <f t="shared" si="36"/>
        <v/>
      </c>
      <c r="AU14" s="121"/>
      <c r="AV14" s="121"/>
      <c r="AW14" s="121"/>
      <c r="AX14" s="78" t="str">
        <f t="shared" si="19"/>
        <v/>
      </c>
      <c r="AY14" s="122"/>
      <c r="AZ14" s="119"/>
      <c r="BA14" s="120"/>
      <c r="BB14" s="120"/>
      <c r="BC14" s="78" t="str">
        <f t="shared" si="37"/>
        <v/>
      </c>
      <c r="BD14" s="121"/>
      <c r="BE14" s="121"/>
      <c r="BF14" s="121"/>
      <c r="BG14" s="78" t="str">
        <f t="shared" si="20"/>
        <v/>
      </c>
      <c r="BH14" s="122"/>
      <c r="BI14" s="119"/>
      <c r="BJ14" s="120"/>
      <c r="BK14" s="120"/>
      <c r="BL14" s="78" t="str">
        <f t="shared" si="38"/>
        <v/>
      </c>
      <c r="BM14" s="121"/>
      <c r="BN14" s="121"/>
      <c r="BO14" s="121"/>
      <c r="BP14" s="78" t="str">
        <f t="shared" si="21"/>
        <v/>
      </c>
      <c r="BQ14" s="122"/>
      <c r="BR14" s="119"/>
      <c r="BS14" s="120"/>
      <c r="BT14" s="120"/>
      <c r="BU14" s="78" t="str">
        <f t="shared" si="39"/>
        <v/>
      </c>
      <c r="BV14" s="121"/>
      <c r="BW14" s="121"/>
      <c r="BX14" s="121"/>
      <c r="BY14" s="78" t="str">
        <f t="shared" si="22"/>
        <v/>
      </c>
      <c r="BZ14" s="122"/>
      <c r="CA14" s="119"/>
      <c r="CB14" s="120"/>
      <c r="CC14" s="120"/>
      <c r="CD14" s="78" t="str">
        <f t="shared" si="40"/>
        <v/>
      </c>
      <c r="CE14" s="121"/>
      <c r="CF14" s="121"/>
      <c r="CG14" s="121"/>
      <c r="CH14" s="78" t="str">
        <f t="shared" si="23"/>
        <v/>
      </c>
      <c r="CI14" s="122"/>
      <c r="CJ14" s="119"/>
      <c r="CK14" s="120"/>
      <c r="CL14" s="120"/>
      <c r="CM14" s="78" t="str">
        <f t="shared" si="41"/>
        <v/>
      </c>
      <c r="CN14" s="121"/>
      <c r="CO14" s="121"/>
      <c r="CP14" s="121"/>
      <c r="CQ14" s="78" t="str">
        <f t="shared" si="24"/>
        <v/>
      </c>
      <c r="CR14" s="122"/>
      <c r="CS14" s="119"/>
      <c r="CT14" s="120"/>
      <c r="CU14" s="120"/>
      <c r="CV14" s="78" t="str">
        <f t="shared" si="42"/>
        <v/>
      </c>
      <c r="CW14" s="121"/>
      <c r="CX14" s="121"/>
      <c r="CY14" s="121"/>
      <c r="CZ14" s="78" t="str">
        <f t="shared" si="25"/>
        <v/>
      </c>
      <c r="DA14" s="122"/>
      <c r="DB14" s="119"/>
      <c r="DC14" s="120"/>
      <c r="DD14" s="120"/>
      <c r="DE14" s="78" t="str">
        <f t="shared" si="43"/>
        <v/>
      </c>
      <c r="DF14" s="121"/>
      <c r="DG14" s="121"/>
      <c r="DH14" s="121"/>
      <c r="DI14" s="78" t="str">
        <f t="shared" si="26"/>
        <v/>
      </c>
      <c r="DJ14" s="122"/>
      <c r="DK14" s="119"/>
      <c r="DL14" s="120"/>
      <c r="DM14" s="120"/>
      <c r="DN14" s="78" t="str">
        <f t="shared" si="44"/>
        <v/>
      </c>
      <c r="DO14" s="121"/>
      <c r="DP14" s="121"/>
      <c r="DQ14" s="121"/>
      <c r="DR14" s="78" t="str">
        <f t="shared" si="27"/>
        <v/>
      </c>
      <c r="DS14" s="122"/>
      <c r="DT14" s="119"/>
      <c r="DU14" s="120"/>
      <c r="DV14" s="120"/>
      <c r="DW14" s="78" t="str">
        <f t="shared" si="45"/>
        <v/>
      </c>
      <c r="DX14" s="121"/>
      <c r="DY14" s="121"/>
      <c r="DZ14" s="121"/>
      <c r="EA14" s="78" t="str">
        <f t="shared" si="28"/>
        <v/>
      </c>
      <c r="EB14" s="122"/>
      <c r="EF14" s="139">
        <f t="shared" si="29"/>
        <v>0</v>
      </c>
      <c r="EG14" s="139">
        <f t="shared" si="30"/>
        <v>0</v>
      </c>
      <c r="EH14" s="139">
        <f t="shared" si="31"/>
        <v>0</v>
      </c>
    </row>
    <row r="15" spans="1:138" s="92" customFormat="1" ht="42.6" customHeight="1">
      <c r="A15" s="91" t="s">
        <v>8</v>
      </c>
      <c r="B15" s="137" t="str">
        <f>IF(INDEX('1. Informations administratives'!A17:J52,MATCH(A15,'1. Informations administratives'!A17:A52,2),2)&lt;&gt;"",INDEX('1. Informations administratives'!A17:J52,MATCH(A15,'1. Informations administratives'!A17:A52,2),2),"")</f>
        <v/>
      </c>
      <c r="C15" s="138" t="str">
        <f>IF(INDEX('1. Informations administratives'!A17:J52,MATCH(A15,'1. Informations administratives'!A17:A52,2),3)&lt;&gt;"",INDEX('1. Informations administratives'!A17:J52,MATCH(A15,'1. Informations administratives'!A17:A52,2),3),"")</f>
        <v/>
      </c>
      <c r="D15" s="129"/>
      <c r="E15" s="130"/>
      <c r="F15" s="162"/>
      <c r="G15" s="119"/>
      <c r="H15" s="120"/>
      <c r="I15" s="120"/>
      <c r="J15" s="78" t="str">
        <f t="shared" si="32"/>
        <v/>
      </c>
      <c r="K15" s="121"/>
      <c r="L15" s="121"/>
      <c r="M15" s="121"/>
      <c r="N15" s="78" t="str">
        <f t="shared" si="46"/>
        <v/>
      </c>
      <c r="O15" s="122"/>
      <c r="P15" s="119"/>
      <c r="Q15" s="120"/>
      <c r="R15" s="120"/>
      <c r="S15" s="78" t="str">
        <f t="shared" si="33"/>
        <v/>
      </c>
      <c r="T15" s="121"/>
      <c r="U15" s="121"/>
      <c r="V15" s="121"/>
      <c r="W15" s="78" t="str">
        <f t="shared" si="16"/>
        <v/>
      </c>
      <c r="X15" s="122"/>
      <c r="Y15" s="119"/>
      <c r="Z15" s="120"/>
      <c r="AA15" s="120"/>
      <c r="AB15" s="78" t="str">
        <f t="shared" si="34"/>
        <v/>
      </c>
      <c r="AC15" s="121"/>
      <c r="AD15" s="121"/>
      <c r="AE15" s="121"/>
      <c r="AF15" s="78" t="str">
        <f t="shared" si="17"/>
        <v/>
      </c>
      <c r="AG15" s="122"/>
      <c r="AH15" s="119"/>
      <c r="AI15" s="120"/>
      <c r="AJ15" s="120"/>
      <c r="AK15" s="78" t="str">
        <f t="shared" si="35"/>
        <v/>
      </c>
      <c r="AL15" s="121"/>
      <c r="AM15" s="121"/>
      <c r="AN15" s="121"/>
      <c r="AO15" s="78" t="str">
        <f t="shared" si="18"/>
        <v/>
      </c>
      <c r="AP15" s="122"/>
      <c r="AQ15" s="119"/>
      <c r="AR15" s="120"/>
      <c r="AS15" s="120"/>
      <c r="AT15" s="78" t="str">
        <f t="shared" si="36"/>
        <v/>
      </c>
      <c r="AU15" s="121"/>
      <c r="AV15" s="121"/>
      <c r="AW15" s="121"/>
      <c r="AX15" s="78" t="str">
        <f t="shared" si="19"/>
        <v/>
      </c>
      <c r="AY15" s="122"/>
      <c r="AZ15" s="119"/>
      <c r="BA15" s="120"/>
      <c r="BB15" s="120"/>
      <c r="BC15" s="78" t="str">
        <f t="shared" si="37"/>
        <v/>
      </c>
      <c r="BD15" s="121"/>
      <c r="BE15" s="121"/>
      <c r="BF15" s="121"/>
      <c r="BG15" s="78" t="str">
        <f t="shared" si="20"/>
        <v/>
      </c>
      <c r="BH15" s="122"/>
      <c r="BI15" s="119"/>
      <c r="BJ15" s="120"/>
      <c r="BK15" s="120"/>
      <c r="BL15" s="78" t="str">
        <f t="shared" si="38"/>
        <v/>
      </c>
      <c r="BM15" s="121"/>
      <c r="BN15" s="121"/>
      <c r="BO15" s="121"/>
      <c r="BP15" s="78" t="str">
        <f t="shared" si="21"/>
        <v/>
      </c>
      <c r="BQ15" s="122"/>
      <c r="BR15" s="119"/>
      <c r="BS15" s="120"/>
      <c r="BT15" s="120"/>
      <c r="BU15" s="78" t="str">
        <f t="shared" si="39"/>
        <v/>
      </c>
      <c r="BV15" s="121"/>
      <c r="BW15" s="121"/>
      <c r="BX15" s="121"/>
      <c r="BY15" s="78" t="str">
        <f t="shared" si="22"/>
        <v/>
      </c>
      <c r="BZ15" s="122"/>
      <c r="CA15" s="119"/>
      <c r="CB15" s="120"/>
      <c r="CC15" s="120"/>
      <c r="CD15" s="78" t="str">
        <f t="shared" si="40"/>
        <v/>
      </c>
      <c r="CE15" s="121"/>
      <c r="CF15" s="121"/>
      <c r="CG15" s="121"/>
      <c r="CH15" s="78" t="str">
        <f t="shared" si="23"/>
        <v/>
      </c>
      <c r="CI15" s="122"/>
      <c r="CJ15" s="119"/>
      <c r="CK15" s="120"/>
      <c r="CL15" s="120"/>
      <c r="CM15" s="78" t="str">
        <f t="shared" si="41"/>
        <v/>
      </c>
      <c r="CN15" s="121"/>
      <c r="CO15" s="121"/>
      <c r="CP15" s="121"/>
      <c r="CQ15" s="78" t="str">
        <f t="shared" si="24"/>
        <v/>
      </c>
      <c r="CR15" s="122"/>
      <c r="CS15" s="119"/>
      <c r="CT15" s="120"/>
      <c r="CU15" s="120"/>
      <c r="CV15" s="78" t="str">
        <f t="shared" si="42"/>
        <v/>
      </c>
      <c r="CW15" s="121"/>
      <c r="CX15" s="121"/>
      <c r="CY15" s="121"/>
      <c r="CZ15" s="78" t="str">
        <f t="shared" si="25"/>
        <v/>
      </c>
      <c r="DA15" s="122"/>
      <c r="DB15" s="119"/>
      <c r="DC15" s="120"/>
      <c r="DD15" s="120"/>
      <c r="DE15" s="78" t="str">
        <f t="shared" si="43"/>
        <v/>
      </c>
      <c r="DF15" s="121"/>
      <c r="DG15" s="121"/>
      <c r="DH15" s="121"/>
      <c r="DI15" s="78" t="str">
        <f t="shared" si="26"/>
        <v/>
      </c>
      <c r="DJ15" s="122"/>
      <c r="DK15" s="119"/>
      <c r="DL15" s="120"/>
      <c r="DM15" s="120"/>
      <c r="DN15" s="78" t="str">
        <f t="shared" si="44"/>
        <v/>
      </c>
      <c r="DO15" s="121"/>
      <c r="DP15" s="121"/>
      <c r="DQ15" s="121"/>
      <c r="DR15" s="78" t="str">
        <f t="shared" si="27"/>
        <v/>
      </c>
      <c r="DS15" s="122"/>
      <c r="DT15" s="119"/>
      <c r="DU15" s="120"/>
      <c r="DV15" s="120"/>
      <c r="DW15" s="78" t="str">
        <f t="shared" si="45"/>
        <v/>
      </c>
      <c r="DX15" s="121"/>
      <c r="DY15" s="121"/>
      <c r="DZ15" s="121"/>
      <c r="EA15" s="78" t="str">
        <f t="shared" si="28"/>
        <v/>
      </c>
      <c r="EB15" s="122"/>
      <c r="EF15" s="139">
        <f t="shared" si="29"/>
        <v>0</v>
      </c>
      <c r="EG15" s="139">
        <f t="shared" si="30"/>
        <v>0</v>
      </c>
      <c r="EH15" s="139">
        <f t="shared" si="31"/>
        <v>0</v>
      </c>
    </row>
    <row r="16" spans="1:138" s="92" customFormat="1" ht="42.6" customHeight="1">
      <c r="A16" s="91" t="s">
        <v>9</v>
      </c>
      <c r="B16" s="137" t="str">
        <f>IF(INDEX('1. Informations administratives'!A18:J53,MATCH(A16,'1. Informations administratives'!A18:A53,2),2)&lt;&gt;"",INDEX('1. Informations administratives'!A18:J53,MATCH(A16,'1. Informations administratives'!A18:A53,2),2),"")</f>
        <v/>
      </c>
      <c r="C16" s="138" t="str">
        <f>IF(INDEX('1. Informations administratives'!A18:J53,MATCH(A16,'1. Informations administratives'!A18:A53,2),3)&lt;&gt;"",INDEX('1. Informations administratives'!A18:J53,MATCH(A16,'1. Informations administratives'!A18:A53,2),3),"")</f>
        <v/>
      </c>
      <c r="D16" s="129"/>
      <c r="E16" s="130"/>
      <c r="F16" s="162"/>
      <c r="G16" s="119"/>
      <c r="H16" s="120"/>
      <c r="I16" s="120"/>
      <c r="J16" s="78" t="str">
        <f t="shared" si="32"/>
        <v/>
      </c>
      <c r="K16" s="121"/>
      <c r="L16" s="121"/>
      <c r="M16" s="121"/>
      <c r="N16" s="78" t="str">
        <f t="shared" si="46"/>
        <v/>
      </c>
      <c r="O16" s="122"/>
      <c r="P16" s="119"/>
      <c r="Q16" s="120"/>
      <c r="R16" s="120"/>
      <c r="S16" s="78" t="str">
        <f t="shared" si="33"/>
        <v/>
      </c>
      <c r="T16" s="121"/>
      <c r="U16" s="121"/>
      <c r="V16" s="121"/>
      <c r="W16" s="78" t="str">
        <f t="shared" si="16"/>
        <v/>
      </c>
      <c r="X16" s="122"/>
      <c r="Y16" s="119"/>
      <c r="Z16" s="120"/>
      <c r="AA16" s="120"/>
      <c r="AB16" s="78" t="str">
        <f t="shared" si="34"/>
        <v/>
      </c>
      <c r="AC16" s="121"/>
      <c r="AD16" s="121"/>
      <c r="AE16" s="121"/>
      <c r="AF16" s="78" t="str">
        <f t="shared" si="17"/>
        <v/>
      </c>
      <c r="AG16" s="122"/>
      <c r="AH16" s="119"/>
      <c r="AI16" s="120"/>
      <c r="AJ16" s="120"/>
      <c r="AK16" s="78" t="str">
        <f t="shared" si="35"/>
        <v/>
      </c>
      <c r="AL16" s="121"/>
      <c r="AM16" s="121"/>
      <c r="AN16" s="121"/>
      <c r="AO16" s="78" t="str">
        <f t="shared" si="18"/>
        <v/>
      </c>
      <c r="AP16" s="122"/>
      <c r="AQ16" s="119"/>
      <c r="AR16" s="120"/>
      <c r="AS16" s="120"/>
      <c r="AT16" s="78" t="str">
        <f t="shared" si="36"/>
        <v/>
      </c>
      <c r="AU16" s="121"/>
      <c r="AV16" s="121"/>
      <c r="AW16" s="121"/>
      <c r="AX16" s="78" t="str">
        <f t="shared" si="19"/>
        <v/>
      </c>
      <c r="AY16" s="122"/>
      <c r="AZ16" s="119"/>
      <c r="BA16" s="120"/>
      <c r="BB16" s="120"/>
      <c r="BC16" s="78" t="str">
        <f t="shared" si="37"/>
        <v/>
      </c>
      <c r="BD16" s="121"/>
      <c r="BE16" s="121"/>
      <c r="BF16" s="121"/>
      <c r="BG16" s="78" t="str">
        <f t="shared" si="20"/>
        <v/>
      </c>
      <c r="BH16" s="122"/>
      <c r="BI16" s="119"/>
      <c r="BJ16" s="120"/>
      <c r="BK16" s="120"/>
      <c r="BL16" s="78" t="str">
        <f t="shared" si="38"/>
        <v/>
      </c>
      <c r="BM16" s="121"/>
      <c r="BN16" s="121"/>
      <c r="BO16" s="121"/>
      <c r="BP16" s="78" t="str">
        <f t="shared" si="21"/>
        <v/>
      </c>
      <c r="BQ16" s="122"/>
      <c r="BR16" s="119"/>
      <c r="BS16" s="120"/>
      <c r="BT16" s="120"/>
      <c r="BU16" s="78" t="str">
        <f t="shared" si="39"/>
        <v/>
      </c>
      <c r="BV16" s="121"/>
      <c r="BW16" s="121"/>
      <c r="BX16" s="121"/>
      <c r="BY16" s="78" t="str">
        <f t="shared" si="22"/>
        <v/>
      </c>
      <c r="BZ16" s="122"/>
      <c r="CA16" s="119"/>
      <c r="CB16" s="120"/>
      <c r="CC16" s="120"/>
      <c r="CD16" s="78" t="str">
        <f t="shared" si="40"/>
        <v/>
      </c>
      <c r="CE16" s="121"/>
      <c r="CF16" s="121"/>
      <c r="CG16" s="121"/>
      <c r="CH16" s="78" t="str">
        <f t="shared" si="23"/>
        <v/>
      </c>
      <c r="CI16" s="122"/>
      <c r="CJ16" s="119"/>
      <c r="CK16" s="120"/>
      <c r="CL16" s="120"/>
      <c r="CM16" s="78" t="str">
        <f t="shared" si="41"/>
        <v/>
      </c>
      <c r="CN16" s="121"/>
      <c r="CO16" s="121"/>
      <c r="CP16" s="121"/>
      <c r="CQ16" s="78" t="str">
        <f t="shared" si="24"/>
        <v/>
      </c>
      <c r="CR16" s="122"/>
      <c r="CS16" s="119"/>
      <c r="CT16" s="120"/>
      <c r="CU16" s="120"/>
      <c r="CV16" s="78" t="str">
        <f t="shared" si="42"/>
        <v/>
      </c>
      <c r="CW16" s="121"/>
      <c r="CX16" s="121"/>
      <c r="CY16" s="121"/>
      <c r="CZ16" s="78" t="str">
        <f t="shared" si="25"/>
        <v/>
      </c>
      <c r="DA16" s="122"/>
      <c r="DB16" s="119"/>
      <c r="DC16" s="120"/>
      <c r="DD16" s="120"/>
      <c r="DE16" s="78" t="str">
        <f t="shared" si="43"/>
        <v/>
      </c>
      <c r="DF16" s="121"/>
      <c r="DG16" s="121"/>
      <c r="DH16" s="121"/>
      <c r="DI16" s="78" t="str">
        <f t="shared" si="26"/>
        <v/>
      </c>
      <c r="DJ16" s="122"/>
      <c r="DK16" s="119"/>
      <c r="DL16" s="120"/>
      <c r="DM16" s="120"/>
      <c r="DN16" s="78" t="str">
        <f t="shared" si="44"/>
        <v/>
      </c>
      <c r="DO16" s="121"/>
      <c r="DP16" s="121"/>
      <c r="DQ16" s="121"/>
      <c r="DR16" s="78" t="str">
        <f t="shared" si="27"/>
        <v/>
      </c>
      <c r="DS16" s="122"/>
      <c r="DT16" s="119"/>
      <c r="DU16" s="120"/>
      <c r="DV16" s="120"/>
      <c r="DW16" s="78" t="str">
        <f t="shared" si="45"/>
        <v/>
      </c>
      <c r="DX16" s="121"/>
      <c r="DY16" s="121"/>
      <c r="DZ16" s="121"/>
      <c r="EA16" s="78" t="str">
        <f t="shared" si="28"/>
        <v/>
      </c>
      <c r="EB16" s="122"/>
      <c r="EF16" s="139">
        <f t="shared" si="29"/>
        <v>0</v>
      </c>
      <c r="EG16" s="139">
        <f t="shared" si="30"/>
        <v>0</v>
      </c>
      <c r="EH16" s="139">
        <f t="shared" si="31"/>
        <v>0</v>
      </c>
    </row>
    <row r="17" spans="1:138" s="92" customFormat="1" ht="42.6" customHeight="1">
      <c r="A17" s="91" t="s">
        <v>10</v>
      </c>
      <c r="B17" s="137" t="str">
        <f>IF(INDEX('1. Informations administratives'!A19:J54,MATCH(A17,'1. Informations administratives'!A19:A54,2),2)&lt;&gt;"",INDEX('1. Informations administratives'!A19:J54,MATCH(A17,'1. Informations administratives'!A19:A54,2),2),"")</f>
        <v/>
      </c>
      <c r="C17" s="138" t="str">
        <f>IF(INDEX('1. Informations administratives'!A19:J54,MATCH(A17,'1. Informations administratives'!A19:A54,2),3)&lt;&gt;"",INDEX('1. Informations administratives'!A19:J54,MATCH(A17,'1. Informations administratives'!A19:A54,2),3),"")</f>
        <v/>
      </c>
      <c r="D17" s="129"/>
      <c r="E17" s="130"/>
      <c r="F17" s="162"/>
      <c r="G17" s="119"/>
      <c r="H17" s="120"/>
      <c r="I17" s="120"/>
      <c r="J17" s="78" t="str">
        <f t="shared" si="32"/>
        <v/>
      </c>
      <c r="K17" s="121"/>
      <c r="L17" s="121"/>
      <c r="M17" s="121"/>
      <c r="N17" s="78" t="str">
        <f t="shared" si="46"/>
        <v/>
      </c>
      <c r="O17" s="122"/>
      <c r="P17" s="119"/>
      <c r="Q17" s="120"/>
      <c r="R17" s="120"/>
      <c r="S17" s="78" t="str">
        <f t="shared" si="33"/>
        <v/>
      </c>
      <c r="T17" s="121"/>
      <c r="U17" s="121"/>
      <c r="V17" s="121"/>
      <c r="W17" s="78" t="str">
        <f t="shared" si="16"/>
        <v/>
      </c>
      <c r="X17" s="122"/>
      <c r="Y17" s="119"/>
      <c r="Z17" s="120"/>
      <c r="AA17" s="120"/>
      <c r="AB17" s="78" t="str">
        <f t="shared" si="34"/>
        <v/>
      </c>
      <c r="AC17" s="121"/>
      <c r="AD17" s="121"/>
      <c r="AE17" s="121"/>
      <c r="AF17" s="78" t="str">
        <f t="shared" si="17"/>
        <v/>
      </c>
      <c r="AG17" s="122"/>
      <c r="AH17" s="119"/>
      <c r="AI17" s="120"/>
      <c r="AJ17" s="120"/>
      <c r="AK17" s="78" t="str">
        <f t="shared" si="35"/>
        <v/>
      </c>
      <c r="AL17" s="121"/>
      <c r="AM17" s="121"/>
      <c r="AN17" s="121"/>
      <c r="AO17" s="78" t="str">
        <f t="shared" si="18"/>
        <v/>
      </c>
      <c r="AP17" s="122"/>
      <c r="AQ17" s="119"/>
      <c r="AR17" s="120"/>
      <c r="AS17" s="120"/>
      <c r="AT17" s="78" t="str">
        <f t="shared" si="36"/>
        <v/>
      </c>
      <c r="AU17" s="121"/>
      <c r="AV17" s="121"/>
      <c r="AW17" s="121"/>
      <c r="AX17" s="78" t="str">
        <f t="shared" si="19"/>
        <v/>
      </c>
      <c r="AY17" s="122"/>
      <c r="AZ17" s="119"/>
      <c r="BA17" s="120"/>
      <c r="BB17" s="120"/>
      <c r="BC17" s="78" t="str">
        <f t="shared" si="37"/>
        <v/>
      </c>
      <c r="BD17" s="121"/>
      <c r="BE17" s="121"/>
      <c r="BF17" s="121"/>
      <c r="BG17" s="78" t="str">
        <f t="shared" si="20"/>
        <v/>
      </c>
      <c r="BH17" s="122"/>
      <c r="BI17" s="119"/>
      <c r="BJ17" s="120"/>
      <c r="BK17" s="120"/>
      <c r="BL17" s="78" t="str">
        <f t="shared" si="38"/>
        <v/>
      </c>
      <c r="BM17" s="121"/>
      <c r="BN17" s="121"/>
      <c r="BO17" s="121"/>
      <c r="BP17" s="78" t="str">
        <f t="shared" si="21"/>
        <v/>
      </c>
      <c r="BQ17" s="122"/>
      <c r="BR17" s="119"/>
      <c r="BS17" s="120"/>
      <c r="BT17" s="120"/>
      <c r="BU17" s="78" t="str">
        <f t="shared" si="39"/>
        <v/>
      </c>
      <c r="BV17" s="121"/>
      <c r="BW17" s="121"/>
      <c r="BX17" s="121"/>
      <c r="BY17" s="78" t="str">
        <f t="shared" si="22"/>
        <v/>
      </c>
      <c r="BZ17" s="122"/>
      <c r="CA17" s="119"/>
      <c r="CB17" s="120"/>
      <c r="CC17" s="120"/>
      <c r="CD17" s="78" t="str">
        <f t="shared" si="40"/>
        <v/>
      </c>
      <c r="CE17" s="121"/>
      <c r="CF17" s="121"/>
      <c r="CG17" s="121"/>
      <c r="CH17" s="78" t="str">
        <f t="shared" si="23"/>
        <v/>
      </c>
      <c r="CI17" s="122"/>
      <c r="CJ17" s="119"/>
      <c r="CK17" s="120"/>
      <c r="CL17" s="120"/>
      <c r="CM17" s="78" t="str">
        <f t="shared" si="41"/>
        <v/>
      </c>
      <c r="CN17" s="121"/>
      <c r="CO17" s="121"/>
      <c r="CP17" s="121"/>
      <c r="CQ17" s="78" t="str">
        <f t="shared" si="24"/>
        <v/>
      </c>
      <c r="CR17" s="122"/>
      <c r="CS17" s="119"/>
      <c r="CT17" s="120"/>
      <c r="CU17" s="120"/>
      <c r="CV17" s="78" t="str">
        <f t="shared" si="42"/>
        <v/>
      </c>
      <c r="CW17" s="121"/>
      <c r="CX17" s="121"/>
      <c r="CY17" s="121"/>
      <c r="CZ17" s="78" t="str">
        <f t="shared" si="25"/>
        <v/>
      </c>
      <c r="DA17" s="122"/>
      <c r="DB17" s="119"/>
      <c r="DC17" s="120"/>
      <c r="DD17" s="120"/>
      <c r="DE17" s="78" t="str">
        <f t="shared" si="43"/>
        <v/>
      </c>
      <c r="DF17" s="121"/>
      <c r="DG17" s="121"/>
      <c r="DH17" s="121"/>
      <c r="DI17" s="78" t="str">
        <f t="shared" si="26"/>
        <v/>
      </c>
      <c r="DJ17" s="122"/>
      <c r="DK17" s="119"/>
      <c r="DL17" s="120"/>
      <c r="DM17" s="120"/>
      <c r="DN17" s="78" t="str">
        <f t="shared" si="44"/>
        <v/>
      </c>
      <c r="DO17" s="121"/>
      <c r="DP17" s="121"/>
      <c r="DQ17" s="121"/>
      <c r="DR17" s="78" t="str">
        <f t="shared" si="27"/>
        <v/>
      </c>
      <c r="DS17" s="122"/>
      <c r="DT17" s="119"/>
      <c r="DU17" s="120"/>
      <c r="DV17" s="120"/>
      <c r="DW17" s="78" t="str">
        <f t="shared" si="45"/>
        <v/>
      </c>
      <c r="DX17" s="121"/>
      <c r="DY17" s="121"/>
      <c r="DZ17" s="121"/>
      <c r="EA17" s="78" t="str">
        <f t="shared" si="28"/>
        <v/>
      </c>
      <c r="EB17" s="122"/>
      <c r="EF17" s="139">
        <f t="shared" si="29"/>
        <v>0</v>
      </c>
      <c r="EG17" s="139">
        <f t="shared" si="30"/>
        <v>0</v>
      </c>
      <c r="EH17" s="139">
        <f t="shared" si="31"/>
        <v>0</v>
      </c>
    </row>
    <row r="18" spans="1:138" s="92" customFormat="1" ht="42.6" customHeight="1">
      <c r="A18" s="91" t="s">
        <v>11</v>
      </c>
      <c r="B18" s="137" t="str">
        <f>IF(INDEX('1. Informations administratives'!A20:J55,MATCH(A18,'1. Informations administratives'!A20:A55,2),2)&lt;&gt;"",INDEX('1. Informations administratives'!A20:J55,MATCH(A18,'1. Informations administratives'!A20:A55,2),2),"")</f>
        <v/>
      </c>
      <c r="C18" s="138" t="str">
        <f>IF(INDEX('1. Informations administratives'!A20:J55,MATCH(A18,'1. Informations administratives'!A20:A55,2),3)&lt;&gt;"",INDEX('1. Informations administratives'!A20:J55,MATCH(A18,'1. Informations administratives'!A20:A55,2),3),"")</f>
        <v/>
      </c>
      <c r="D18" s="129"/>
      <c r="E18" s="130"/>
      <c r="F18" s="162"/>
      <c r="G18" s="119"/>
      <c r="H18" s="120"/>
      <c r="I18" s="120"/>
      <c r="J18" s="78" t="str">
        <f t="shared" si="32"/>
        <v/>
      </c>
      <c r="K18" s="121"/>
      <c r="L18" s="121"/>
      <c r="M18" s="121"/>
      <c r="N18" s="78" t="str">
        <f t="shared" si="46"/>
        <v/>
      </c>
      <c r="O18" s="122"/>
      <c r="P18" s="119"/>
      <c r="Q18" s="120"/>
      <c r="R18" s="120"/>
      <c r="S18" s="78" t="str">
        <f t="shared" si="33"/>
        <v/>
      </c>
      <c r="T18" s="121"/>
      <c r="U18" s="121"/>
      <c r="V18" s="121"/>
      <c r="W18" s="78" t="str">
        <f t="shared" si="16"/>
        <v/>
      </c>
      <c r="X18" s="122"/>
      <c r="Y18" s="119"/>
      <c r="Z18" s="120"/>
      <c r="AA18" s="120"/>
      <c r="AB18" s="78" t="str">
        <f t="shared" si="34"/>
        <v/>
      </c>
      <c r="AC18" s="121"/>
      <c r="AD18" s="121"/>
      <c r="AE18" s="121"/>
      <c r="AF18" s="78" t="str">
        <f t="shared" si="17"/>
        <v/>
      </c>
      <c r="AG18" s="122"/>
      <c r="AH18" s="119"/>
      <c r="AI18" s="120"/>
      <c r="AJ18" s="120"/>
      <c r="AK18" s="78" t="str">
        <f t="shared" si="35"/>
        <v/>
      </c>
      <c r="AL18" s="121"/>
      <c r="AM18" s="121"/>
      <c r="AN18" s="121"/>
      <c r="AO18" s="78" t="str">
        <f t="shared" si="18"/>
        <v/>
      </c>
      <c r="AP18" s="122"/>
      <c r="AQ18" s="119"/>
      <c r="AR18" s="120"/>
      <c r="AS18" s="120"/>
      <c r="AT18" s="78" t="str">
        <f t="shared" si="36"/>
        <v/>
      </c>
      <c r="AU18" s="121"/>
      <c r="AV18" s="121"/>
      <c r="AW18" s="121"/>
      <c r="AX18" s="78" t="str">
        <f t="shared" si="19"/>
        <v/>
      </c>
      <c r="AY18" s="122"/>
      <c r="AZ18" s="119"/>
      <c r="BA18" s="120"/>
      <c r="BB18" s="120"/>
      <c r="BC18" s="78" t="str">
        <f t="shared" si="37"/>
        <v/>
      </c>
      <c r="BD18" s="121"/>
      <c r="BE18" s="121"/>
      <c r="BF18" s="121"/>
      <c r="BG18" s="78" t="str">
        <f t="shared" si="20"/>
        <v/>
      </c>
      <c r="BH18" s="122"/>
      <c r="BI18" s="119"/>
      <c r="BJ18" s="120"/>
      <c r="BK18" s="120"/>
      <c r="BL18" s="78" t="str">
        <f t="shared" si="38"/>
        <v/>
      </c>
      <c r="BM18" s="121"/>
      <c r="BN18" s="121"/>
      <c r="BO18" s="121"/>
      <c r="BP18" s="78" t="str">
        <f t="shared" si="21"/>
        <v/>
      </c>
      <c r="BQ18" s="122"/>
      <c r="BR18" s="119"/>
      <c r="BS18" s="120"/>
      <c r="BT18" s="120"/>
      <c r="BU18" s="78" t="str">
        <f t="shared" si="39"/>
        <v/>
      </c>
      <c r="BV18" s="121"/>
      <c r="BW18" s="121"/>
      <c r="BX18" s="121"/>
      <c r="BY18" s="78" t="str">
        <f t="shared" si="22"/>
        <v/>
      </c>
      <c r="BZ18" s="122"/>
      <c r="CA18" s="119"/>
      <c r="CB18" s="120"/>
      <c r="CC18" s="120"/>
      <c r="CD18" s="78" t="str">
        <f t="shared" si="40"/>
        <v/>
      </c>
      <c r="CE18" s="121"/>
      <c r="CF18" s="121"/>
      <c r="CG18" s="121"/>
      <c r="CH18" s="78" t="str">
        <f t="shared" si="23"/>
        <v/>
      </c>
      <c r="CI18" s="122"/>
      <c r="CJ18" s="119"/>
      <c r="CK18" s="120"/>
      <c r="CL18" s="120"/>
      <c r="CM18" s="78" t="str">
        <f t="shared" si="41"/>
        <v/>
      </c>
      <c r="CN18" s="121"/>
      <c r="CO18" s="121"/>
      <c r="CP18" s="121"/>
      <c r="CQ18" s="78" t="str">
        <f t="shared" si="24"/>
        <v/>
      </c>
      <c r="CR18" s="122"/>
      <c r="CS18" s="119"/>
      <c r="CT18" s="120"/>
      <c r="CU18" s="120"/>
      <c r="CV18" s="78" t="str">
        <f t="shared" si="42"/>
        <v/>
      </c>
      <c r="CW18" s="121"/>
      <c r="CX18" s="121"/>
      <c r="CY18" s="121"/>
      <c r="CZ18" s="78" t="str">
        <f t="shared" si="25"/>
        <v/>
      </c>
      <c r="DA18" s="122"/>
      <c r="DB18" s="119"/>
      <c r="DC18" s="120"/>
      <c r="DD18" s="120"/>
      <c r="DE18" s="78" t="str">
        <f t="shared" si="43"/>
        <v/>
      </c>
      <c r="DF18" s="121"/>
      <c r="DG18" s="121"/>
      <c r="DH18" s="121"/>
      <c r="DI18" s="78" t="str">
        <f t="shared" si="26"/>
        <v/>
      </c>
      <c r="DJ18" s="122"/>
      <c r="DK18" s="119"/>
      <c r="DL18" s="120"/>
      <c r="DM18" s="120"/>
      <c r="DN18" s="78" t="str">
        <f t="shared" si="44"/>
        <v/>
      </c>
      <c r="DO18" s="121"/>
      <c r="DP18" s="121"/>
      <c r="DQ18" s="121"/>
      <c r="DR18" s="78" t="str">
        <f t="shared" si="27"/>
        <v/>
      </c>
      <c r="DS18" s="122"/>
      <c r="DT18" s="119"/>
      <c r="DU18" s="120"/>
      <c r="DV18" s="120"/>
      <c r="DW18" s="78" t="str">
        <f t="shared" si="45"/>
        <v/>
      </c>
      <c r="DX18" s="121"/>
      <c r="DY18" s="121"/>
      <c r="DZ18" s="121"/>
      <c r="EA18" s="78" t="str">
        <f t="shared" si="28"/>
        <v/>
      </c>
      <c r="EB18" s="122"/>
      <c r="EF18" s="139">
        <f t="shared" si="29"/>
        <v>0</v>
      </c>
      <c r="EG18" s="139">
        <f t="shared" si="30"/>
        <v>0</v>
      </c>
      <c r="EH18" s="139">
        <f t="shared" si="31"/>
        <v>0</v>
      </c>
    </row>
    <row r="19" spans="1:138" s="92" customFormat="1" ht="42.6" customHeight="1">
      <c r="A19" s="91" t="s">
        <v>12</v>
      </c>
      <c r="B19" s="137" t="str">
        <f>IF(INDEX('1. Informations administratives'!A21:J56,MATCH(A19,'1. Informations administratives'!A21:A56,2),2)&lt;&gt;"",INDEX('1. Informations administratives'!A21:J56,MATCH(A19,'1. Informations administratives'!A21:A56,2),2),"")</f>
        <v/>
      </c>
      <c r="C19" s="138" t="str">
        <f>IF(INDEX('1. Informations administratives'!A21:J56,MATCH(A19,'1. Informations administratives'!A21:A56,2),3)&lt;&gt;"",INDEX('1. Informations administratives'!A21:J56,MATCH(A19,'1. Informations administratives'!A21:A56,2),3),"")</f>
        <v/>
      </c>
      <c r="D19" s="129"/>
      <c r="E19" s="130"/>
      <c r="F19" s="162"/>
      <c r="G19" s="119"/>
      <c r="H19" s="120"/>
      <c r="I19" s="120"/>
      <c r="J19" s="78" t="str">
        <f t="shared" si="32"/>
        <v/>
      </c>
      <c r="K19" s="121"/>
      <c r="L19" s="121"/>
      <c r="M19" s="121"/>
      <c r="N19" s="78" t="str">
        <f t="shared" si="46"/>
        <v/>
      </c>
      <c r="O19" s="122"/>
      <c r="P19" s="119"/>
      <c r="Q19" s="120"/>
      <c r="R19" s="120"/>
      <c r="S19" s="78" t="str">
        <f t="shared" si="33"/>
        <v/>
      </c>
      <c r="T19" s="121"/>
      <c r="U19" s="121"/>
      <c r="V19" s="121"/>
      <c r="W19" s="78" t="str">
        <f t="shared" si="16"/>
        <v/>
      </c>
      <c r="X19" s="122"/>
      <c r="Y19" s="119"/>
      <c r="Z19" s="120"/>
      <c r="AA19" s="120"/>
      <c r="AB19" s="78" t="str">
        <f t="shared" si="34"/>
        <v/>
      </c>
      <c r="AC19" s="121"/>
      <c r="AD19" s="121"/>
      <c r="AE19" s="121"/>
      <c r="AF19" s="78" t="str">
        <f t="shared" si="17"/>
        <v/>
      </c>
      <c r="AG19" s="122"/>
      <c r="AH19" s="119"/>
      <c r="AI19" s="120"/>
      <c r="AJ19" s="120"/>
      <c r="AK19" s="78" t="str">
        <f t="shared" si="35"/>
        <v/>
      </c>
      <c r="AL19" s="121"/>
      <c r="AM19" s="121"/>
      <c r="AN19" s="121"/>
      <c r="AO19" s="78" t="str">
        <f t="shared" si="18"/>
        <v/>
      </c>
      <c r="AP19" s="122"/>
      <c r="AQ19" s="119"/>
      <c r="AR19" s="120"/>
      <c r="AS19" s="120"/>
      <c r="AT19" s="78" t="str">
        <f t="shared" si="36"/>
        <v/>
      </c>
      <c r="AU19" s="121"/>
      <c r="AV19" s="121"/>
      <c r="AW19" s="121"/>
      <c r="AX19" s="78" t="str">
        <f t="shared" si="19"/>
        <v/>
      </c>
      <c r="AY19" s="122"/>
      <c r="AZ19" s="119"/>
      <c r="BA19" s="120"/>
      <c r="BB19" s="120"/>
      <c r="BC19" s="78" t="str">
        <f t="shared" si="37"/>
        <v/>
      </c>
      <c r="BD19" s="121"/>
      <c r="BE19" s="121"/>
      <c r="BF19" s="121"/>
      <c r="BG19" s="78" t="str">
        <f t="shared" si="20"/>
        <v/>
      </c>
      <c r="BH19" s="122"/>
      <c r="BI19" s="119"/>
      <c r="BJ19" s="120"/>
      <c r="BK19" s="120"/>
      <c r="BL19" s="78" t="str">
        <f t="shared" si="38"/>
        <v/>
      </c>
      <c r="BM19" s="121"/>
      <c r="BN19" s="121"/>
      <c r="BO19" s="121"/>
      <c r="BP19" s="78" t="str">
        <f t="shared" si="21"/>
        <v/>
      </c>
      <c r="BQ19" s="122"/>
      <c r="BR19" s="119"/>
      <c r="BS19" s="120"/>
      <c r="BT19" s="120"/>
      <c r="BU19" s="78" t="str">
        <f t="shared" si="39"/>
        <v/>
      </c>
      <c r="BV19" s="121"/>
      <c r="BW19" s="121"/>
      <c r="BX19" s="121"/>
      <c r="BY19" s="78" t="str">
        <f t="shared" si="22"/>
        <v/>
      </c>
      <c r="BZ19" s="122"/>
      <c r="CA19" s="119"/>
      <c r="CB19" s="120"/>
      <c r="CC19" s="120"/>
      <c r="CD19" s="78" t="str">
        <f t="shared" si="40"/>
        <v/>
      </c>
      <c r="CE19" s="121"/>
      <c r="CF19" s="121"/>
      <c r="CG19" s="121"/>
      <c r="CH19" s="78" t="str">
        <f t="shared" si="23"/>
        <v/>
      </c>
      <c r="CI19" s="122"/>
      <c r="CJ19" s="119"/>
      <c r="CK19" s="120"/>
      <c r="CL19" s="120"/>
      <c r="CM19" s="78" t="str">
        <f t="shared" si="41"/>
        <v/>
      </c>
      <c r="CN19" s="121"/>
      <c r="CO19" s="121"/>
      <c r="CP19" s="121"/>
      <c r="CQ19" s="78" t="str">
        <f t="shared" si="24"/>
        <v/>
      </c>
      <c r="CR19" s="122"/>
      <c r="CS19" s="119"/>
      <c r="CT19" s="120"/>
      <c r="CU19" s="120"/>
      <c r="CV19" s="78" t="str">
        <f t="shared" si="42"/>
        <v/>
      </c>
      <c r="CW19" s="121"/>
      <c r="CX19" s="121"/>
      <c r="CY19" s="121"/>
      <c r="CZ19" s="78" t="str">
        <f t="shared" si="25"/>
        <v/>
      </c>
      <c r="DA19" s="122"/>
      <c r="DB19" s="119"/>
      <c r="DC19" s="120"/>
      <c r="DD19" s="120"/>
      <c r="DE19" s="78" t="str">
        <f t="shared" si="43"/>
        <v/>
      </c>
      <c r="DF19" s="121"/>
      <c r="DG19" s="121"/>
      <c r="DH19" s="121"/>
      <c r="DI19" s="78" t="str">
        <f t="shared" si="26"/>
        <v/>
      </c>
      <c r="DJ19" s="122"/>
      <c r="DK19" s="119"/>
      <c r="DL19" s="120"/>
      <c r="DM19" s="120"/>
      <c r="DN19" s="78" t="str">
        <f t="shared" si="44"/>
        <v/>
      </c>
      <c r="DO19" s="121"/>
      <c r="DP19" s="121"/>
      <c r="DQ19" s="121"/>
      <c r="DR19" s="78" t="str">
        <f t="shared" si="27"/>
        <v/>
      </c>
      <c r="DS19" s="122"/>
      <c r="DT19" s="119"/>
      <c r="DU19" s="120"/>
      <c r="DV19" s="120"/>
      <c r="DW19" s="78" t="str">
        <f t="shared" si="45"/>
        <v/>
      </c>
      <c r="DX19" s="121"/>
      <c r="DY19" s="121"/>
      <c r="DZ19" s="121"/>
      <c r="EA19" s="78" t="str">
        <f t="shared" si="28"/>
        <v/>
      </c>
      <c r="EB19" s="122"/>
      <c r="EF19" s="139">
        <f t="shared" si="29"/>
        <v>0</v>
      </c>
      <c r="EG19" s="139">
        <f t="shared" si="30"/>
        <v>0</v>
      </c>
      <c r="EH19" s="139">
        <f t="shared" si="31"/>
        <v>0</v>
      </c>
    </row>
    <row r="20" spans="1:138" s="92" customFormat="1" ht="42.6" customHeight="1">
      <c r="A20" s="91" t="s">
        <v>13</v>
      </c>
      <c r="B20" s="137" t="str">
        <f>IF(INDEX('1. Informations administratives'!A22:J57,MATCH(A20,'1. Informations administratives'!A22:A57,2),2)&lt;&gt;"",INDEX('1. Informations administratives'!A22:J57,MATCH(A20,'1. Informations administratives'!A22:A57,2),2),"")</f>
        <v/>
      </c>
      <c r="C20" s="138" t="str">
        <f>IF(INDEX('1. Informations administratives'!A22:J57,MATCH(A20,'1. Informations administratives'!A22:A57,2),3)&lt;&gt;"",INDEX('1. Informations administratives'!A22:J57,MATCH(A20,'1. Informations administratives'!A22:A57,2),3),"")</f>
        <v/>
      </c>
      <c r="D20" s="129"/>
      <c r="E20" s="130"/>
      <c r="F20" s="162"/>
      <c r="G20" s="119"/>
      <c r="H20" s="120"/>
      <c r="I20" s="120"/>
      <c r="J20" s="78" t="str">
        <f t="shared" si="32"/>
        <v/>
      </c>
      <c r="K20" s="121"/>
      <c r="L20" s="121"/>
      <c r="M20" s="121"/>
      <c r="N20" s="78" t="str">
        <f t="shared" si="46"/>
        <v/>
      </c>
      <c r="O20" s="122"/>
      <c r="P20" s="119"/>
      <c r="Q20" s="120"/>
      <c r="R20" s="120"/>
      <c r="S20" s="78" t="str">
        <f t="shared" si="33"/>
        <v/>
      </c>
      <c r="T20" s="121"/>
      <c r="U20" s="121"/>
      <c r="V20" s="121"/>
      <c r="W20" s="78" t="str">
        <f t="shared" si="16"/>
        <v/>
      </c>
      <c r="X20" s="122"/>
      <c r="Y20" s="119"/>
      <c r="Z20" s="120"/>
      <c r="AA20" s="120"/>
      <c r="AB20" s="78" t="str">
        <f t="shared" si="34"/>
        <v/>
      </c>
      <c r="AC20" s="121"/>
      <c r="AD20" s="121"/>
      <c r="AE20" s="121"/>
      <c r="AF20" s="78" t="str">
        <f t="shared" si="17"/>
        <v/>
      </c>
      <c r="AG20" s="122"/>
      <c r="AH20" s="119"/>
      <c r="AI20" s="120"/>
      <c r="AJ20" s="120"/>
      <c r="AK20" s="78" t="str">
        <f t="shared" si="35"/>
        <v/>
      </c>
      <c r="AL20" s="121"/>
      <c r="AM20" s="121"/>
      <c r="AN20" s="121"/>
      <c r="AO20" s="78" t="str">
        <f t="shared" si="18"/>
        <v/>
      </c>
      <c r="AP20" s="122"/>
      <c r="AQ20" s="119"/>
      <c r="AR20" s="120"/>
      <c r="AS20" s="120"/>
      <c r="AT20" s="78" t="str">
        <f t="shared" si="36"/>
        <v/>
      </c>
      <c r="AU20" s="121"/>
      <c r="AV20" s="121"/>
      <c r="AW20" s="121"/>
      <c r="AX20" s="78" t="str">
        <f t="shared" si="19"/>
        <v/>
      </c>
      <c r="AY20" s="122"/>
      <c r="AZ20" s="119"/>
      <c r="BA20" s="120"/>
      <c r="BB20" s="120"/>
      <c r="BC20" s="78" t="str">
        <f t="shared" si="37"/>
        <v/>
      </c>
      <c r="BD20" s="121"/>
      <c r="BE20" s="121"/>
      <c r="BF20" s="121"/>
      <c r="BG20" s="78" t="str">
        <f t="shared" si="20"/>
        <v/>
      </c>
      <c r="BH20" s="122"/>
      <c r="BI20" s="119"/>
      <c r="BJ20" s="120"/>
      <c r="BK20" s="120"/>
      <c r="BL20" s="78" t="str">
        <f t="shared" si="38"/>
        <v/>
      </c>
      <c r="BM20" s="121"/>
      <c r="BN20" s="121"/>
      <c r="BO20" s="121"/>
      <c r="BP20" s="78" t="str">
        <f t="shared" si="21"/>
        <v/>
      </c>
      <c r="BQ20" s="122"/>
      <c r="BR20" s="119"/>
      <c r="BS20" s="120"/>
      <c r="BT20" s="120"/>
      <c r="BU20" s="78" t="str">
        <f t="shared" si="39"/>
        <v/>
      </c>
      <c r="BV20" s="121"/>
      <c r="BW20" s="121"/>
      <c r="BX20" s="121"/>
      <c r="BY20" s="78" t="str">
        <f t="shared" si="22"/>
        <v/>
      </c>
      <c r="BZ20" s="122"/>
      <c r="CA20" s="119"/>
      <c r="CB20" s="120"/>
      <c r="CC20" s="120"/>
      <c r="CD20" s="78" t="str">
        <f t="shared" si="40"/>
        <v/>
      </c>
      <c r="CE20" s="121"/>
      <c r="CF20" s="121"/>
      <c r="CG20" s="121"/>
      <c r="CH20" s="78" t="str">
        <f t="shared" si="23"/>
        <v/>
      </c>
      <c r="CI20" s="122"/>
      <c r="CJ20" s="119"/>
      <c r="CK20" s="120"/>
      <c r="CL20" s="120"/>
      <c r="CM20" s="78" t="str">
        <f t="shared" si="41"/>
        <v/>
      </c>
      <c r="CN20" s="121"/>
      <c r="CO20" s="121"/>
      <c r="CP20" s="121"/>
      <c r="CQ20" s="78" t="str">
        <f t="shared" si="24"/>
        <v/>
      </c>
      <c r="CR20" s="122"/>
      <c r="CS20" s="119"/>
      <c r="CT20" s="120"/>
      <c r="CU20" s="120"/>
      <c r="CV20" s="78" t="str">
        <f t="shared" si="42"/>
        <v/>
      </c>
      <c r="CW20" s="121"/>
      <c r="CX20" s="121"/>
      <c r="CY20" s="121"/>
      <c r="CZ20" s="78" t="str">
        <f t="shared" si="25"/>
        <v/>
      </c>
      <c r="DA20" s="122"/>
      <c r="DB20" s="119"/>
      <c r="DC20" s="120"/>
      <c r="DD20" s="120"/>
      <c r="DE20" s="78" t="str">
        <f t="shared" si="43"/>
        <v/>
      </c>
      <c r="DF20" s="121"/>
      <c r="DG20" s="121"/>
      <c r="DH20" s="121"/>
      <c r="DI20" s="78" t="str">
        <f t="shared" si="26"/>
        <v/>
      </c>
      <c r="DJ20" s="122"/>
      <c r="DK20" s="119"/>
      <c r="DL20" s="120"/>
      <c r="DM20" s="120"/>
      <c r="DN20" s="78" t="str">
        <f t="shared" si="44"/>
        <v/>
      </c>
      <c r="DO20" s="121"/>
      <c r="DP20" s="121"/>
      <c r="DQ20" s="121"/>
      <c r="DR20" s="78" t="str">
        <f t="shared" si="27"/>
        <v/>
      </c>
      <c r="DS20" s="122"/>
      <c r="DT20" s="119"/>
      <c r="DU20" s="120"/>
      <c r="DV20" s="120"/>
      <c r="DW20" s="78" t="str">
        <f t="shared" si="45"/>
        <v/>
      </c>
      <c r="DX20" s="121"/>
      <c r="DY20" s="121"/>
      <c r="DZ20" s="121"/>
      <c r="EA20" s="78" t="str">
        <f t="shared" si="28"/>
        <v/>
      </c>
      <c r="EB20" s="122"/>
      <c r="EF20" s="139">
        <f t="shared" si="29"/>
        <v>0</v>
      </c>
      <c r="EG20" s="139">
        <f t="shared" si="30"/>
        <v>0</v>
      </c>
      <c r="EH20" s="139">
        <f t="shared" si="31"/>
        <v>0</v>
      </c>
    </row>
    <row r="21" spans="1:138" s="92" customFormat="1" ht="42.6" customHeight="1">
      <c r="A21" s="91" t="s">
        <v>14</v>
      </c>
      <c r="B21" s="137" t="str">
        <f>IF(INDEX('1. Informations administratives'!A23:J58,MATCH(A21,'1. Informations administratives'!A23:A58,2),2)&lt;&gt;"",INDEX('1. Informations administratives'!A23:J58,MATCH(A21,'1. Informations administratives'!A23:A58,2),2),"")</f>
        <v/>
      </c>
      <c r="C21" s="138" t="str">
        <f>IF(INDEX('1. Informations administratives'!A23:J58,MATCH(A21,'1. Informations administratives'!A23:A58,2),3)&lt;&gt;"",INDEX('1. Informations administratives'!A23:J58,MATCH(A21,'1. Informations administratives'!A23:A58,2),3),"")</f>
        <v/>
      </c>
      <c r="D21" s="129"/>
      <c r="E21" s="130"/>
      <c r="F21" s="162"/>
      <c r="G21" s="119"/>
      <c r="H21" s="120"/>
      <c r="I21" s="120"/>
      <c r="J21" s="78" t="str">
        <f t="shared" si="32"/>
        <v/>
      </c>
      <c r="K21" s="121"/>
      <c r="L21" s="121"/>
      <c r="M21" s="121"/>
      <c r="N21" s="78" t="str">
        <f t="shared" si="46"/>
        <v/>
      </c>
      <c r="O21" s="122"/>
      <c r="P21" s="119"/>
      <c r="Q21" s="120"/>
      <c r="R21" s="120"/>
      <c r="S21" s="78" t="str">
        <f t="shared" si="33"/>
        <v/>
      </c>
      <c r="T21" s="121"/>
      <c r="U21" s="121"/>
      <c r="V21" s="121"/>
      <c r="W21" s="78" t="str">
        <f t="shared" si="16"/>
        <v/>
      </c>
      <c r="X21" s="122"/>
      <c r="Y21" s="119"/>
      <c r="Z21" s="120"/>
      <c r="AA21" s="120"/>
      <c r="AB21" s="78" t="str">
        <f t="shared" si="34"/>
        <v/>
      </c>
      <c r="AC21" s="121"/>
      <c r="AD21" s="121"/>
      <c r="AE21" s="121"/>
      <c r="AF21" s="78" t="str">
        <f t="shared" si="17"/>
        <v/>
      </c>
      <c r="AG21" s="122"/>
      <c r="AH21" s="119"/>
      <c r="AI21" s="120"/>
      <c r="AJ21" s="120"/>
      <c r="AK21" s="78" t="str">
        <f t="shared" si="35"/>
        <v/>
      </c>
      <c r="AL21" s="121"/>
      <c r="AM21" s="121"/>
      <c r="AN21" s="121"/>
      <c r="AO21" s="78" t="str">
        <f t="shared" si="18"/>
        <v/>
      </c>
      <c r="AP21" s="122"/>
      <c r="AQ21" s="119"/>
      <c r="AR21" s="120"/>
      <c r="AS21" s="120"/>
      <c r="AT21" s="78" t="str">
        <f t="shared" si="36"/>
        <v/>
      </c>
      <c r="AU21" s="121"/>
      <c r="AV21" s="121"/>
      <c r="AW21" s="121"/>
      <c r="AX21" s="78" t="str">
        <f t="shared" si="19"/>
        <v/>
      </c>
      <c r="AY21" s="122"/>
      <c r="AZ21" s="119"/>
      <c r="BA21" s="120"/>
      <c r="BB21" s="120"/>
      <c r="BC21" s="78" t="str">
        <f t="shared" si="37"/>
        <v/>
      </c>
      <c r="BD21" s="121"/>
      <c r="BE21" s="121"/>
      <c r="BF21" s="121"/>
      <c r="BG21" s="78" t="str">
        <f t="shared" si="20"/>
        <v/>
      </c>
      <c r="BH21" s="122"/>
      <c r="BI21" s="119"/>
      <c r="BJ21" s="120"/>
      <c r="BK21" s="120"/>
      <c r="BL21" s="78" t="str">
        <f t="shared" si="38"/>
        <v/>
      </c>
      <c r="BM21" s="121"/>
      <c r="BN21" s="121"/>
      <c r="BO21" s="121"/>
      <c r="BP21" s="78" t="str">
        <f t="shared" si="21"/>
        <v/>
      </c>
      <c r="BQ21" s="122"/>
      <c r="BR21" s="119"/>
      <c r="BS21" s="120"/>
      <c r="BT21" s="120"/>
      <c r="BU21" s="78" t="str">
        <f t="shared" si="39"/>
        <v/>
      </c>
      <c r="BV21" s="121"/>
      <c r="BW21" s="121"/>
      <c r="BX21" s="121"/>
      <c r="BY21" s="78" t="str">
        <f t="shared" si="22"/>
        <v/>
      </c>
      <c r="BZ21" s="122"/>
      <c r="CA21" s="119"/>
      <c r="CB21" s="120"/>
      <c r="CC21" s="120"/>
      <c r="CD21" s="78" t="str">
        <f t="shared" si="40"/>
        <v/>
      </c>
      <c r="CE21" s="121"/>
      <c r="CF21" s="121"/>
      <c r="CG21" s="121"/>
      <c r="CH21" s="78" t="str">
        <f t="shared" si="23"/>
        <v/>
      </c>
      <c r="CI21" s="122"/>
      <c r="CJ21" s="119"/>
      <c r="CK21" s="120"/>
      <c r="CL21" s="120"/>
      <c r="CM21" s="78" t="str">
        <f t="shared" si="41"/>
        <v/>
      </c>
      <c r="CN21" s="121"/>
      <c r="CO21" s="121"/>
      <c r="CP21" s="121"/>
      <c r="CQ21" s="78" t="str">
        <f t="shared" si="24"/>
        <v/>
      </c>
      <c r="CR21" s="122"/>
      <c r="CS21" s="119"/>
      <c r="CT21" s="120"/>
      <c r="CU21" s="120"/>
      <c r="CV21" s="78" t="str">
        <f t="shared" si="42"/>
        <v/>
      </c>
      <c r="CW21" s="121"/>
      <c r="CX21" s="121"/>
      <c r="CY21" s="121"/>
      <c r="CZ21" s="78" t="str">
        <f t="shared" si="25"/>
        <v/>
      </c>
      <c r="DA21" s="122"/>
      <c r="DB21" s="119"/>
      <c r="DC21" s="120"/>
      <c r="DD21" s="120"/>
      <c r="DE21" s="78" t="str">
        <f t="shared" si="43"/>
        <v/>
      </c>
      <c r="DF21" s="121"/>
      <c r="DG21" s="121"/>
      <c r="DH21" s="121"/>
      <c r="DI21" s="78" t="str">
        <f t="shared" si="26"/>
        <v/>
      </c>
      <c r="DJ21" s="122"/>
      <c r="DK21" s="119"/>
      <c r="DL21" s="120"/>
      <c r="DM21" s="120"/>
      <c r="DN21" s="78" t="str">
        <f t="shared" si="44"/>
        <v/>
      </c>
      <c r="DO21" s="121"/>
      <c r="DP21" s="121"/>
      <c r="DQ21" s="121"/>
      <c r="DR21" s="78" t="str">
        <f t="shared" si="27"/>
        <v/>
      </c>
      <c r="DS21" s="122"/>
      <c r="DT21" s="119"/>
      <c r="DU21" s="120"/>
      <c r="DV21" s="120"/>
      <c r="DW21" s="78" t="str">
        <f t="shared" si="45"/>
        <v/>
      </c>
      <c r="DX21" s="121"/>
      <c r="DY21" s="121"/>
      <c r="DZ21" s="121"/>
      <c r="EA21" s="78" t="str">
        <f t="shared" si="28"/>
        <v/>
      </c>
      <c r="EB21" s="122"/>
      <c r="EF21" s="139">
        <f t="shared" si="29"/>
        <v>0</v>
      </c>
      <c r="EG21" s="139">
        <f t="shared" si="30"/>
        <v>0</v>
      </c>
      <c r="EH21" s="139">
        <f t="shared" si="31"/>
        <v>0</v>
      </c>
    </row>
    <row r="22" spans="1:138" s="92" customFormat="1" ht="42.6" customHeight="1">
      <c r="A22" s="91" t="s">
        <v>15</v>
      </c>
      <c r="B22" s="137" t="str">
        <f>IF(INDEX('1. Informations administratives'!A24:J59,MATCH(A22,'1. Informations administratives'!A24:A59,2),2)&lt;&gt;"",INDEX('1. Informations administratives'!A24:J59,MATCH(A22,'1. Informations administratives'!A24:A59,2),2),"")</f>
        <v/>
      </c>
      <c r="C22" s="138" t="str">
        <f>IF(INDEX('1. Informations administratives'!A24:J59,MATCH(A22,'1. Informations administratives'!A24:A59,2),3)&lt;&gt;"",INDEX('1. Informations administratives'!A24:J59,MATCH(A22,'1. Informations administratives'!A24:A59,2),3),"")</f>
        <v/>
      </c>
      <c r="D22" s="129"/>
      <c r="E22" s="130"/>
      <c r="F22" s="162"/>
      <c r="G22" s="119"/>
      <c r="H22" s="120"/>
      <c r="I22" s="120"/>
      <c r="J22" s="78" t="str">
        <f t="shared" si="32"/>
        <v/>
      </c>
      <c r="K22" s="121"/>
      <c r="L22" s="121"/>
      <c r="M22" s="121"/>
      <c r="N22" s="78" t="str">
        <f t="shared" si="46"/>
        <v/>
      </c>
      <c r="O22" s="122"/>
      <c r="P22" s="119"/>
      <c r="Q22" s="120"/>
      <c r="R22" s="120"/>
      <c r="S22" s="78" t="str">
        <f t="shared" si="33"/>
        <v/>
      </c>
      <c r="T22" s="121"/>
      <c r="U22" s="121"/>
      <c r="V22" s="121"/>
      <c r="W22" s="78" t="str">
        <f t="shared" si="16"/>
        <v/>
      </c>
      <c r="X22" s="122"/>
      <c r="Y22" s="119"/>
      <c r="Z22" s="120"/>
      <c r="AA22" s="120"/>
      <c r="AB22" s="78" t="str">
        <f t="shared" si="34"/>
        <v/>
      </c>
      <c r="AC22" s="121"/>
      <c r="AD22" s="121"/>
      <c r="AE22" s="121"/>
      <c r="AF22" s="78" t="str">
        <f t="shared" si="17"/>
        <v/>
      </c>
      <c r="AG22" s="122"/>
      <c r="AH22" s="119"/>
      <c r="AI22" s="120"/>
      <c r="AJ22" s="120"/>
      <c r="AK22" s="78" t="str">
        <f t="shared" si="35"/>
        <v/>
      </c>
      <c r="AL22" s="121"/>
      <c r="AM22" s="121"/>
      <c r="AN22" s="121"/>
      <c r="AO22" s="78" t="str">
        <f t="shared" si="18"/>
        <v/>
      </c>
      <c r="AP22" s="122"/>
      <c r="AQ22" s="119"/>
      <c r="AR22" s="120"/>
      <c r="AS22" s="120"/>
      <c r="AT22" s="78" t="str">
        <f t="shared" si="36"/>
        <v/>
      </c>
      <c r="AU22" s="121"/>
      <c r="AV22" s="121"/>
      <c r="AW22" s="121"/>
      <c r="AX22" s="78" t="str">
        <f t="shared" si="19"/>
        <v/>
      </c>
      <c r="AY22" s="122"/>
      <c r="AZ22" s="119"/>
      <c r="BA22" s="120"/>
      <c r="BB22" s="120"/>
      <c r="BC22" s="78" t="str">
        <f t="shared" si="37"/>
        <v/>
      </c>
      <c r="BD22" s="121"/>
      <c r="BE22" s="121"/>
      <c r="BF22" s="121"/>
      <c r="BG22" s="78" t="str">
        <f t="shared" si="20"/>
        <v/>
      </c>
      <c r="BH22" s="122"/>
      <c r="BI22" s="119"/>
      <c r="BJ22" s="120"/>
      <c r="BK22" s="120"/>
      <c r="BL22" s="78" t="str">
        <f t="shared" si="38"/>
        <v/>
      </c>
      <c r="BM22" s="121"/>
      <c r="BN22" s="121"/>
      <c r="BO22" s="121"/>
      <c r="BP22" s="78" t="str">
        <f t="shared" si="21"/>
        <v/>
      </c>
      <c r="BQ22" s="122"/>
      <c r="BR22" s="119"/>
      <c r="BS22" s="120"/>
      <c r="BT22" s="120"/>
      <c r="BU22" s="78" t="str">
        <f t="shared" si="39"/>
        <v/>
      </c>
      <c r="BV22" s="121"/>
      <c r="BW22" s="121"/>
      <c r="BX22" s="121"/>
      <c r="BY22" s="78" t="str">
        <f t="shared" si="22"/>
        <v/>
      </c>
      <c r="BZ22" s="122"/>
      <c r="CA22" s="119"/>
      <c r="CB22" s="120"/>
      <c r="CC22" s="120"/>
      <c r="CD22" s="78" t="str">
        <f t="shared" si="40"/>
        <v/>
      </c>
      <c r="CE22" s="121"/>
      <c r="CF22" s="121"/>
      <c r="CG22" s="121"/>
      <c r="CH22" s="78" t="str">
        <f t="shared" si="23"/>
        <v/>
      </c>
      <c r="CI22" s="122"/>
      <c r="CJ22" s="119"/>
      <c r="CK22" s="120"/>
      <c r="CL22" s="120"/>
      <c r="CM22" s="78" t="str">
        <f t="shared" si="41"/>
        <v/>
      </c>
      <c r="CN22" s="121"/>
      <c r="CO22" s="121"/>
      <c r="CP22" s="121"/>
      <c r="CQ22" s="78" t="str">
        <f t="shared" si="24"/>
        <v/>
      </c>
      <c r="CR22" s="122"/>
      <c r="CS22" s="119"/>
      <c r="CT22" s="120"/>
      <c r="CU22" s="120"/>
      <c r="CV22" s="78" t="str">
        <f t="shared" si="42"/>
        <v/>
      </c>
      <c r="CW22" s="121"/>
      <c r="CX22" s="121"/>
      <c r="CY22" s="121"/>
      <c r="CZ22" s="78" t="str">
        <f t="shared" si="25"/>
        <v/>
      </c>
      <c r="DA22" s="122"/>
      <c r="DB22" s="119"/>
      <c r="DC22" s="120"/>
      <c r="DD22" s="120"/>
      <c r="DE22" s="78" t="str">
        <f t="shared" si="43"/>
        <v/>
      </c>
      <c r="DF22" s="121"/>
      <c r="DG22" s="121"/>
      <c r="DH22" s="121"/>
      <c r="DI22" s="78" t="str">
        <f t="shared" si="26"/>
        <v/>
      </c>
      <c r="DJ22" s="122"/>
      <c r="DK22" s="119"/>
      <c r="DL22" s="120"/>
      <c r="DM22" s="120"/>
      <c r="DN22" s="78" t="str">
        <f t="shared" si="44"/>
        <v/>
      </c>
      <c r="DO22" s="121"/>
      <c r="DP22" s="121"/>
      <c r="DQ22" s="121"/>
      <c r="DR22" s="78" t="str">
        <f t="shared" si="27"/>
        <v/>
      </c>
      <c r="DS22" s="122"/>
      <c r="DT22" s="119"/>
      <c r="DU22" s="120"/>
      <c r="DV22" s="120"/>
      <c r="DW22" s="78" t="str">
        <f t="shared" si="45"/>
        <v/>
      </c>
      <c r="DX22" s="121"/>
      <c r="DY22" s="121"/>
      <c r="DZ22" s="121"/>
      <c r="EA22" s="78" t="str">
        <f t="shared" si="28"/>
        <v/>
      </c>
      <c r="EB22" s="122"/>
      <c r="EF22" s="139">
        <f t="shared" si="29"/>
        <v>0</v>
      </c>
      <c r="EG22" s="139">
        <f t="shared" si="30"/>
        <v>0</v>
      </c>
      <c r="EH22" s="139">
        <f t="shared" si="31"/>
        <v>0</v>
      </c>
    </row>
    <row r="23" spans="1:138" s="92" customFormat="1" ht="42.6" customHeight="1">
      <c r="A23" s="91" t="s">
        <v>16</v>
      </c>
      <c r="B23" s="137" t="str">
        <f>IF(INDEX('1. Informations administratives'!A25:J60,MATCH(A23,'1. Informations administratives'!A25:A60,2),2)&lt;&gt;"",INDEX('1. Informations administratives'!A25:J60,MATCH(A23,'1. Informations administratives'!A25:A60,2),2),"")</f>
        <v/>
      </c>
      <c r="C23" s="138" t="str">
        <f>IF(INDEX('1. Informations administratives'!A25:J60,MATCH(A23,'1. Informations administratives'!A25:A60,2),3)&lt;&gt;"",INDEX('1. Informations administratives'!A25:J60,MATCH(A23,'1. Informations administratives'!A25:A60,2),3),"")</f>
        <v/>
      </c>
      <c r="D23" s="129"/>
      <c r="E23" s="130"/>
      <c r="F23" s="162"/>
      <c r="G23" s="119"/>
      <c r="H23" s="120"/>
      <c r="I23" s="120"/>
      <c r="J23" s="78" t="str">
        <f t="shared" si="32"/>
        <v/>
      </c>
      <c r="K23" s="121"/>
      <c r="L23" s="121"/>
      <c r="M23" s="121"/>
      <c r="N23" s="78" t="str">
        <f t="shared" si="46"/>
        <v/>
      </c>
      <c r="O23" s="122"/>
      <c r="P23" s="119"/>
      <c r="Q23" s="120"/>
      <c r="R23" s="120"/>
      <c r="S23" s="78" t="str">
        <f t="shared" si="33"/>
        <v/>
      </c>
      <c r="T23" s="121"/>
      <c r="U23" s="121"/>
      <c r="V23" s="121"/>
      <c r="W23" s="78" t="str">
        <f t="shared" si="16"/>
        <v/>
      </c>
      <c r="X23" s="122"/>
      <c r="Y23" s="119"/>
      <c r="Z23" s="120"/>
      <c r="AA23" s="120"/>
      <c r="AB23" s="78" t="str">
        <f t="shared" si="34"/>
        <v/>
      </c>
      <c r="AC23" s="121"/>
      <c r="AD23" s="121"/>
      <c r="AE23" s="121"/>
      <c r="AF23" s="78" t="str">
        <f t="shared" si="17"/>
        <v/>
      </c>
      <c r="AG23" s="122"/>
      <c r="AH23" s="119"/>
      <c r="AI23" s="120"/>
      <c r="AJ23" s="120"/>
      <c r="AK23" s="78" t="str">
        <f t="shared" si="35"/>
        <v/>
      </c>
      <c r="AL23" s="121"/>
      <c r="AM23" s="121"/>
      <c r="AN23" s="121"/>
      <c r="AO23" s="78" t="str">
        <f t="shared" si="18"/>
        <v/>
      </c>
      <c r="AP23" s="122"/>
      <c r="AQ23" s="119"/>
      <c r="AR23" s="120"/>
      <c r="AS23" s="120"/>
      <c r="AT23" s="78" t="str">
        <f t="shared" si="36"/>
        <v/>
      </c>
      <c r="AU23" s="121"/>
      <c r="AV23" s="121"/>
      <c r="AW23" s="121"/>
      <c r="AX23" s="78" t="str">
        <f t="shared" si="19"/>
        <v/>
      </c>
      <c r="AY23" s="122"/>
      <c r="AZ23" s="119"/>
      <c r="BA23" s="120"/>
      <c r="BB23" s="120"/>
      <c r="BC23" s="78" t="str">
        <f t="shared" si="37"/>
        <v/>
      </c>
      <c r="BD23" s="121"/>
      <c r="BE23" s="121"/>
      <c r="BF23" s="121"/>
      <c r="BG23" s="78" t="str">
        <f t="shared" si="20"/>
        <v/>
      </c>
      <c r="BH23" s="122"/>
      <c r="BI23" s="119"/>
      <c r="BJ23" s="120"/>
      <c r="BK23" s="120"/>
      <c r="BL23" s="78" t="str">
        <f t="shared" si="38"/>
        <v/>
      </c>
      <c r="BM23" s="121"/>
      <c r="BN23" s="121"/>
      <c r="BO23" s="121"/>
      <c r="BP23" s="78" t="str">
        <f t="shared" si="21"/>
        <v/>
      </c>
      <c r="BQ23" s="122"/>
      <c r="BR23" s="119"/>
      <c r="BS23" s="120"/>
      <c r="BT23" s="120"/>
      <c r="BU23" s="78" t="str">
        <f t="shared" si="39"/>
        <v/>
      </c>
      <c r="BV23" s="121"/>
      <c r="BW23" s="121"/>
      <c r="BX23" s="121"/>
      <c r="BY23" s="78" t="str">
        <f t="shared" si="22"/>
        <v/>
      </c>
      <c r="BZ23" s="122"/>
      <c r="CA23" s="119"/>
      <c r="CB23" s="120"/>
      <c r="CC23" s="120"/>
      <c r="CD23" s="78" t="str">
        <f t="shared" si="40"/>
        <v/>
      </c>
      <c r="CE23" s="121"/>
      <c r="CF23" s="121"/>
      <c r="CG23" s="121"/>
      <c r="CH23" s="78" t="str">
        <f t="shared" si="23"/>
        <v/>
      </c>
      <c r="CI23" s="122"/>
      <c r="CJ23" s="119"/>
      <c r="CK23" s="120"/>
      <c r="CL23" s="120"/>
      <c r="CM23" s="78" t="str">
        <f t="shared" si="41"/>
        <v/>
      </c>
      <c r="CN23" s="121"/>
      <c r="CO23" s="121"/>
      <c r="CP23" s="121"/>
      <c r="CQ23" s="78" t="str">
        <f t="shared" si="24"/>
        <v/>
      </c>
      <c r="CR23" s="122"/>
      <c r="CS23" s="119"/>
      <c r="CT23" s="120"/>
      <c r="CU23" s="120"/>
      <c r="CV23" s="78" t="str">
        <f t="shared" si="42"/>
        <v/>
      </c>
      <c r="CW23" s="121"/>
      <c r="CX23" s="121"/>
      <c r="CY23" s="121"/>
      <c r="CZ23" s="78" t="str">
        <f t="shared" si="25"/>
        <v/>
      </c>
      <c r="DA23" s="122"/>
      <c r="DB23" s="119"/>
      <c r="DC23" s="120"/>
      <c r="DD23" s="120"/>
      <c r="DE23" s="78" t="str">
        <f t="shared" si="43"/>
        <v/>
      </c>
      <c r="DF23" s="121"/>
      <c r="DG23" s="121"/>
      <c r="DH23" s="121"/>
      <c r="DI23" s="78" t="str">
        <f t="shared" si="26"/>
        <v/>
      </c>
      <c r="DJ23" s="122"/>
      <c r="DK23" s="119"/>
      <c r="DL23" s="120"/>
      <c r="DM23" s="120"/>
      <c r="DN23" s="78" t="str">
        <f t="shared" si="44"/>
        <v/>
      </c>
      <c r="DO23" s="121"/>
      <c r="DP23" s="121"/>
      <c r="DQ23" s="121"/>
      <c r="DR23" s="78" t="str">
        <f t="shared" si="27"/>
        <v/>
      </c>
      <c r="DS23" s="122"/>
      <c r="DT23" s="119"/>
      <c r="DU23" s="120"/>
      <c r="DV23" s="120"/>
      <c r="DW23" s="78" t="str">
        <f t="shared" si="45"/>
        <v/>
      </c>
      <c r="DX23" s="121"/>
      <c r="DY23" s="121"/>
      <c r="DZ23" s="121"/>
      <c r="EA23" s="78" t="str">
        <f t="shared" si="28"/>
        <v/>
      </c>
      <c r="EB23" s="122"/>
      <c r="EF23" s="139">
        <f t="shared" si="29"/>
        <v>0</v>
      </c>
      <c r="EG23" s="139">
        <f t="shared" si="30"/>
        <v>0</v>
      </c>
      <c r="EH23" s="139">
        <f t="shared" si="31"/>
        <v>0</v>
      </c>
    </row>
    <row r="24" spans="1:138" s="92" customFormat="1" ht="42.6" customHeight="1">
      <c r="A24" s="91" t="s">
        <v>17</v>
      </c>
      <c r="B24" s="137" t="str">
        <f>IF(INDEX('1. Informations administratives'!A26:J61,MATCH(A24,'1. Informations administratives'!A26:A61,2),2)&lt;&gt;"",INDEX('1. Informations administratives'!A26:J61,MATCH(A24,'1. Informations administratives'!A26:A61,2),2),"")</f>
        <v/>
      </c>
      <c r="C24" s="138" t="str">
        <f>IF(INDEX('1. Informations administratives'!A26:J61,MATCH(A24,'1. Informations administratives'!A26:A61,2),3)&lt;&gt;"",INDEX('1. Informations administratives'!A26:J61,MATCH(A24,'1. Informations administratives'!A26:A61,2),3),"")</f>
        <v/>
      </c>
      <c r="D24" s="129"/>
      <c r="E24" s="130"/>
      <c r="F24" s="162"/>
      <c r="G24" s="119"/>
      <c r="H24" s="120"/>
      <c r="I24" s="120"/>
      <c r="J24" s="78" t="str">
        <f t="shared" si="32"/>
        <v/>
      </c>
      <c r="K24" s="121"/>
      <c r="L24" s="121"/>
      <c r="M24" s="121"/>
      <c r="N24" s="78" t="str">
        <f t="shared" si="46"/>
        <v/>
      </c>
      <c r="O24" s="122"/>
      <c r="P24" s="119"/>
      <c r="Q24" s="120"/>
      <c r="R24" s="120"/>
      <c r="S24" s="78" t="str">
        <f t="shared" si="33"/>
        <v/>
      </c>
      <c r="T24" s="121"/>
      <c r="U24" s="121"/>
      <c r="V24" s="121"/>
      <c r="W24" s="78" t="str">
        <f t="shared" si="16"/>
        <v/>
      </c>
      <c r="X24" s="122"/>
      <c r="Y24" s="119"/>
      <c r="Z24" s="120"/>
      <c r="AA24" s="120"/>
      <c r="AB24" s="78" t="str">
        <f t="shared" si="34"/>
        <v/>
      </c>
      <c r="AC24" s="121"/>
      <c r="AD24" s="121"/>
      <c r="AE24" s="121"/>
      <c r="AF24" s="78" t="str">
        <f t="shared" si="17"/>
        <v/>
      </c>
      <c r="AG24" s="122"/>
      <c r="AH24" s="119"/>
      <c r="AI24" s="120"/>
      <c r="AJ24" s="120"/>
      <c r="AK24" s="78" t="str">
        <f t="shared" si="35"/>
        <v/>
      </c>
      <c r="AL24" s="121"/>
      <c r="AM24" s="121"/>
      <c r="AN24" s="121"/>
      <c r="AO24" s="78" t="str">
        <f t="shared" si="18"/>
        <v/>
      </c>
      <c r="AP24" s="122"/>
      <c r="AQ24" s="119"/>
      <c r="AR24" s="120"/>
      <c r="AS24" s="120"/>
      <c r="AT24" s="78" t="str">
        <f t="shared" si="36"/>
        <v/>
      </c>
      <c r="AU24" s="121"/>
      <c r="AV24" s="121"/>
      <c r="AW24" s="121"/>
      <c r="AX24" s="78" t="str">
        <f t="shared" si="19"/>
        <v/>
      </c>
      <c r="AY24" s="122"/>
      <c r="AZ24" s="119"/>
      <c r="BA24" s="120"/>
      <c r="BB24" s="120"/>
      <c r="BC24" s="78" t="str">
        <f t="shared" si="37"/>
        <v/>
      </c>
      <c r="BD24" s="121"/>
      <c r="BE24" s="121"/>
      <c r="BF24" s="121"/>
      <c r="BG24" s="78" t="str">
        <f t="shared" si="20"/>
        <v/>
      </c>
      <c r="BH24" s="122"/>
      <c r="BI24" s="119"/>
      <c r="BJ24" s="120"/>
      <c r="BK24" s="120"/>
      <c r="BL24" s="78" t="str">
        <f t="shared" si="38"/>
        <v/>
      </c>
      <c r="BM24" s="121"/>
      <c r="BN24" s="121"/>
      <c r="BO24" s="121"/>
      <c r="BP24" s="78" t="str">
        <f t="shared" si="21"/>
        <v/>
      </c>
      <c r="BQ24" s="122"/>
      <c r="BR24" s="119"/>
      <c r="BS24" s="120"/>
      <c r="BT24" s="120"/>
      <c r="BU24" s="78" t="str">
        <f t="shared" si="39"/>
        <v/>
      </c>
      <c r="BV24" s="121"/>
      <c r="BW24" s="121"/>
      <c r="BX24" s="121"/>
      <c r="BY24" s="78" t="str">
        <f t="shared" si="22"/>
        <v/>
      </c>
      <c r="BZ24" s="122"/>
      <c r="CA24" s="119"/>
      <c r="CB24" s="120"/>
      <c r="CC24" s="120"/>
      <c r="CD24" s="78" t="str">
        <f t="shared" si="40"/>
        <v/>
      </c>
      <c r="CE24" s="121"/>
      <c r="CF24" s="121"/>
      <c r="CG24" s="121"/>
      <c r="CH24" s="78" t="str">
        <f t="shared" si="23"/>
        <v/>
      </c>
      <c r="CI24" s="122"/>
      <c r="CJ24" s="119"/>
      <c r="CK24" s="120"/>
      <c r="CL24" s="120"/>
      <c r="CM24" s="78" t="str">
        <f t="shared" si="41"/>
        <v/>
      </c>
      <c r="CN24" s="121"/>
      <c r="CO24" s="121"/>
      <c r="CP24" s="121"/>
      <c r="CQ24" s="78" t="str">
        <f t="shared" si="24"/>
        <v/>
      </c>
      <c r="CR24" s="122"/>
      <c r="CS24" s="119"/>
      <c r="CT24" s="120"/>
      <c r="CU24" s="120"/>
      <c r="CV24" s="78" t="str">
        <f t="shared" si="42"/>
        <v/>
      </c>
      <c r="CW24" s="121"/>
      <c r="CX24" s="121"/>
      <c r="CY24" s="121"/>
      <c r="CZ24" s="78" t="str">
        <f t="shared" si="25"/>
        <v/>
      </c>
      <c r="DA24" s="122"/>
      <c r="DB24" s="119"/>
      <c r="DC24" s="120"/>
      <c r="DD24" s="120"/>
      <c r="DE24" s="78" t="str">
        <f t="shared" si="43"/>
        <v/>
      </c>
      <c r="DF24" s="121"/>
      <c r="DG24" s="121"/>
      <c r="DH24" s="121"/>
      <c r="DI24" s="78" t="str">
        <f t="shared" si="26"/>
        <v/>
      </c>
      <c r="DJ24" s="122"/>
      <c r="DK24" s="119"/>
      <c r="DL24" s="120"/>
      <c r="DM24" s="120"/>
      <c r="DN24" s="78" t="str">
        <f t="shared" si="44"/>
        <v/>
      </c>
      <c r="DO24" s="121"/>
      <c r="DP24" s="121"/>
      <c r="DQ24" s="121"/>
      <c r="DR24" s="78" t="str">
        <f t="shared" si="27"/>
        <v/>
      </c>
      <c r="DS24" s="122"/>
      <c r="DT24" s="119"/>
      <c r="DU24" s="120"/>
      <c r="DV24" s="120"/>
      <c r="DW24" s="78" t="str">
        <f t="shared" si="45"/>
        <v/>
      </c>
      <c r="DX24" s="121"/>
      <c r="DY24" s="121"/>
      <c r="DZ24" s="121"/>
      <c r="EA24" s="78" t="str">
        <f t="shared" si="28"/>
        <v/>
      </c>
      <c r="EB24" s="122"/>
      <c r="EF24" s="139">
        <f t="shared" si="29"/>
        <v>0</v>
      </c>
      <c r="EG24" s="139">
        <f t="shared" si="30"/>
        <v>0</v>
      </c>
      <c r="EH24" s="139">
        <f t="shared" si="31"/>
        <v>0</v>
      </c>
    </row>
    <row r="25" spans="1:138" s="92" customFormat="1" ht="42.6" customHeight="1">
      <c r="A25" s="91" t="s">
        <v>18</v>
      </c>
      <c r="B25" s="137" t="str">
        <f>IF(INDEX('1. Informations administratives'!A27:J62,MATCH(A25,'1. Informations administratives'!A27:A62,2),2)&lt;&gt;"",INDEX('1. Informations administratives'!A27:J62,MATCH(A25,'1. Informations administratives'!A27:A62,2),2),"")</f>
        <v/>
      </c>
      <c r="C25" s="138" t="str">
        <f>IF(INDEX('1. Informations administratives'!A27:J62,MATCH(A25,'1. Informations administratives'!A27:A62,2),3)&lt;&gt;"",INDEX('1. Informations administratives'!A27:J62,MATCH(A25,'1. Informations administratives'!A27:A62,2),3),"")</f>
        <v/>
      </c>
      <c r="D25" s="129"/>
      <c r="E25" s="130"/>
      <c r="F25" s="162"/>
      <c r="G25" s="119"/>
      <c r="H25" s="120"/>
      <c r="I25" s="120"/>
      <c r="J25" s="78" t="str">
        <f t="shared" si="32"/>
        <v/>
      </c>
      <c r="K25" s="121"/>
      <c r="L25" s="121"/>
      <c r="M25" s="121"/>
      <c r="N25" s="78" t="str">
        <f t="shared" si="46"/>
        <v/>
      </c>
      <c r="O25" s="122"/>
      <c r="P25" s="119"/>
      <c r="Q25" s="120"/>
      <c r="R25" s="120"/>
      <c r="S25" s="78" t="str">
        <f t="shared" si="33"/>
        <v/>
      </c>
      <c r="T25" s="121"/>
      <c r="U25" s="121"/>
      <c r="V25" s="121"/>
      <c r="W25" s="78" t="str">
        <f t="shared" si="16"/>
        <v/>
      </c>
      <c r="X25" s="122"/>
      <c r="Y25" s="119"/>
      <c r="Z25" s="120"/>
      <c r="AA25" s="120"/>
      <c r="AB25" s="78" t="str">
        <f t="shared" si="34"/>
        <v/>
      </c>
      <c r="AC25" s="121"/>
      <c r="AD25" s="121"/>
      <c r="AE25" s="121"/>
      <c r="AF25" s="78" t="str">
        <f t="shared" si="17"/>
        <v/>
      </c>
      <c r="AG25" s="122"/>
      <c r="AH25" s="119"/>
      <c r="AI25" s="120"/>
      <c r="AJ25" s="120"/>
      <c r="AK25" s="78" t="str">
        <f t="shared" si="35"/>
        <v/>
      </c>
      <c r="AL25" s="121"/>
      <c r="AM25" s="121"/>
      <c r="AN25" s="121"/>
      <c r="AO25" s="78" t="str">
        <f t="shared" si="18"/>
        <v/>
      </c>
      <c r="AP25" s="122"/>
      <c r="AQ25" s="119"/>
      <c r="AR25" s="120"/>
      <c r="AS25" s="120"/>
      <c r="AT25" s="78" t="str">
        <f t="shared" si="36"/>
        <v/>
      </c>
      <c r="AU25" s="121"/>
      <c r="AV25" s="121"/>
      <c r="AW25" s="121"/>
      <c r="AX25" s="78" t="str">
        <f t="shared" si="19"/>
        <v/>
      </c>
      <c r="AY25" s="122"/>
      <c r="AZ25" s="119"/>
      <c r="BA25" s="120"/>
      <c r="BB25" s="120"/>
      <c r="BC25" s="78" t="str">
        <f t="shared" si="37"/>
        <v/>
      </c>
      <c r="BD25" s="121"/>
      <c r="BE25" s="121"/>
      <c r="BF25" s="121"/>
      <c r="BG25" s="78" t="str">
        <f t="shared" si="20"/>
        <v/>
      </c>
      <c r="BH25" s="122"/>
      <c r="BI25" s="119"/>
      <c r="BJ25" s="120"/>
      <c r="BK25" s="120"/>
      <c r="BL25" s="78" t="str">
        <f t="shared" si="38"/>
        <v/>
      </c>
      <c r="BM25" s="121"/>
      <c r="BN25" s="121"/>
      <c r="BO25" s="121"/>
      <c r="BP25" s="78" t="str">
        <f t="shared" si="21"/>
        <v/>
      </c>
      <c r="BQ25" s="122"/>
      <c r="BR25" s="119"/>
      <c r="BS25" s="120"/>
      <c r="BT25" s="120"/>
      <c r="BU25" s="78" t="str">
        <f t="shared" si="39"/>
        <v/>
      </c>
      <c r="BV25" s="121"/>
      <c r="BW25" s="121"/>
      <c r="BX25" s="121"/>
      <c r="BY25" s="78" t="str">
        <f t="shared" si="22"/>
        <v/>
      </c>
      <c r="BZ25" s="122"/>
      <c r="CA25" s="119"/>
      <c r="CB25" s="120"/>
      <c r="CC25" s="120"/>
      <c r="CD25" s="78" t="str">
        <f t="shared" si="40"/>
        <v/>
      </c>
      <c r="CE25" s="121"/>
      <c r="CF25" s="121"/>
      <c r="CG25" s="121"/>
      <c r="CH25" s="78" t="str">
        <f t="shared" si="23"/>
        <v/>
      </c>
      <c r="CI25" s="122"/>
      <c r="CJ25" s="119"/>
      <c r="CK25" s="120"/>
      <c r="CL25" s="120"/>
      <c r="CM25" s="78" t="str">
        <f t="shared" si="41"/>
        <v/>
      </c>
      <c r="CN25" s="121"/>
      <c r="CO25" s="121"/>
      <c r="CP25" s="121"/>
      <c r="CQ25" s="78" t="str">
        <f t="shared" si="24"/>
        <v/>
      </c>
      <c r="CR25" s="122"/>
      <c r="CS25" s="119"/>
      <c r="CT25" s="120"/>
      <c r="CU25" s="120"/>
      <c r="CV25" s="78" t="str">
        <f t="shared" si="42"/>
        <v/>
      </c>
      <c r="CW25" s="121"/>
      <c r="CX25" s="121"/>
      <c r="CY25" s="121"/>
      <c r="CZ25" s="78" t="str">
        <f t="shared" si="25"/>
        <v/>
      </c>
      <c r="DA25" s="122"/>
      <c r="DB25" s="119"/>
      <c r="DC25" s="120"/>
      <c r="DD25" s="120"/>
      <c r="DE25" s="78" t="str">
        <f t="shared" si="43"/>
        <v/>
      </c>
      <c r="DF25" s="121"/>
      <c r="DG25" s="121"/>
      <c r="DH25" s="121"/>
      <c r="DI25" s="78" t="str">
        <f t="shared" si="26"/>
        <v/>
      </c>
      <c r="DJ25" s="122"/>
      <c r="DK25" s="119"/>
      <c r="DL25" s="120"/>
      <c r="DM25" s="120"/>
      <c r="DN25" s="78" t="str">
        <f t="shared" si="44"/>
        <v/>
      </c>
      <c r="DO25" s="121"/>
      <c r="DP25" s="121"/>
      <c r="DQ25" s="121"/>
      <c r="DR25" s="78" t="str">
        <f t="shared" si="27"/>
        <v/>
      </c>
      <c r="DS25" s="122"/>
      <c r="DT25" s="119"/>
      <c r="DU25" s="120"/>
      <c r="DV25" s="120"/>
      <c r="DW25" s="78" t="str">
        <f t="shared" si="45"/>
        <v/>
      </c>
      <c r="DX25" s="121"/>
      <c r="DY25" s="121"/>
      <c r="DZ25" s="121"/>
      <c r="EA25" s="78" t="str">
        <f t="shared" si="28"/>
        <v/>
      </c>
      <c r="EB25" s="122"/>
      <c r="EF25" s="139">
        <f t="shared" si="29"/>
        <v>0</v>
      </c>
      <c r="EG25" s="139">
        <f t="shared" si="30"/>
        <v>0</v>
      </c>
      <c r="EH25" s="139">
        <f t="shared" si="31"/>
        <v>0</v>
      </c>
    </row>
    <row r="26" spans="1:138" s="92" customFormat="1" ht="42.6" customHeight="1">
      <c r="A26" s="91" t="s">
        <v>19</v>
      </c>
      <c r="B26" s="137" t="str">
        <f>IF(INDEX('1. Informations administratives'!A28:J63,MATCH(A26,'1. Informations administratives'!A28:A63,2),2)&lt;&gt;"",INDEX('1. Informations administratives'!A28:J63,MATCH(A26,'1. Informations administratives'!A28:A63,2),2),"")</f>
        <v/>
      </c>
      <c r="C26" s="138" t="str">
        <f>IF(INDEX('1. Informations administratives'!A28:J63,MATCH(A26,'1. Informations administratives'!A28:A63,2),3)&lt;&gt;"",INDEX('1. Informations administratives'!A28:J63,MATCH(A26,'1. Informations administratives'!A28:A63,2),3),"")</f>
        <v/>
      </c>
      <c r="D26" s="129"/>
      <c r="E26" s="130"/>
      <c r="F26" s="162"/>
      <c r="G26" s="119"/>
      <c r="H26" s="120"/>
      <c r="I26" s="120"/>
      <c r="J26" s="78" t="str">
        <f t="shared" si="32"/>
        <v/>
      </c>
      <c r="K26" s="121"/>
      <c r="L26" s="121"/>
      <c r="M26" s="121"/>
      <c r="N26" s="78" t="str">
        <f t="shared" si="46"/>
        <v/>
      </c>
      <c r="O26" s="122"/>
      <c r="P26" s="119"/>
      <c r="Q26" s="120"/>
      <c r="R26" s="120"/>
      <c r="S26" s="78" t="str">
        <f t="shared" si="33"/>
        <v/>
      </c>
      <c r="T26" s="121"/>
      <c r="U26" s="121"/>
      <c r="V26" s="121"/>
      <c r="W26" s="78" t="str">
        <f t="shared" si="16"/>
        <v/>
      </c>
      <c r="X26" s="122"/>
      <c r="Y26" s="119"/>
      <c r="Z26" s="120"/>
      <c r="AA26" s="120"/>
      <c r="AB26" s="78" t="str">
        <f t="shared" si="34"/>
        <v/>
      </c>
      <c r="AC26" s="121"/>
      <c r="AD26" s="121"/>
      <c r="AE26" s="121"/>
      <c r="AF26" s="78" t="str">
        <f t="shared" si="17"/>
        <v/>
      </c>
      <c r="AG26" s="122"/>
      <c r="AH26" s="119"/>
      <c r="AI26" s="120"/>
      <c r="AJ26" s="120"/>
      <c r="AK26" s="78" t="str">
        <f t="shared" si="35"/>
        <v/>
      </c>
      <c r="AL26" s="121"/>
      <c r="AM26" s="121"/>
      <c r="AN26" s="121"/>
      <c r="AO26" s="78" t="str">
        <f t="shared" si="18"/>
        <v/>
      </c>
      <c r="AP26" s="122"/>
      <c r="AQ26" s="119"/>
      <c r="AR26" s="120"/>
      <c r="AS26" s="120"/>
      <c r="AT26" s="78" t="str">
        <f t="shared" si="36"/>
        <v/>
      </c>
      <c r="AU26" s="121"/>
      <c r="AV26" s="121"/>
      <c r="AW26" s="121"/>
      <c r="AX26" s="78" t="str">
        <f t="shared" si="19"/>
        <v/>
      </c>
      <c r="AY26" s="122"/>
      <c r="AZ26" s="119"/>
      <c r="BA26" s="120"/>
      <c r="BB26" s="120"/>
      <c r="BC26" s="78" t="str">
        <f t="shared" si="37"/>
        <v/>
      </c>
      <c r="BD26" s="121"/>
      <c r="BE26" s="121"/>
      <c r="BF26" s="121"/>
      <c r="BG26" s="78" t="str">
        <f t="shared" si="20"/>
        <v/>
      </c>
      <c r="BH26" s="122"/>
      <c r="BI26" s="119"/>
      <c r="BJ26" s="120"/>
      <c r="BK26" s="120"/>
      <c r="BL26" s="78" t="str">
        <f t="shared" si="38"/>
        <v/>
      </c>
      <c r="BM26" s="121"/>
      <c r="BN26" s="121"/>
      <c r="BO26" s="121"/>
      <c r="BP26" s="78" t="str">
        <f t="shared" si="21"/>
        <v/>
      </c>
      <c r="BQ26" s="122"/>
      <c r="BR26" s="119"/>
      <c r="BS26" s="120"/>
      <c r="BT26" s="120"/>
      <c r="BU26" s="78" t="str">
        <f t="shared" si="39"/>
        <v/>
      </c>
      <c r="BV26" s="121"/>
      <c r="BW26" s="121"/>
      <c r="BX26" s="121"/>
      <c r="BY26" s="78" t="str">
        <f t="shared" si="22"/>
        <v/>
      </c>
      <c r="BZ26" s="122"/>
      <c r="CA26" s="119"/>
      <c r="CB26" s="120"/>
      <c r="CC26" s="120"/>
      <c r="CD26" s="78" t="str">
        <f t="shared" si="40"/>
        <v/>
      </c>
      <c r="CE26" s="121"/>
      <c r="CF26" s="121"/>
      <c r="CG26" s="121"/>
      <c r="CH26" s="78" t="str">
        <f t="shared" si="23"/>
        <v/>
      </c>
      <c r="CI26" s="122"/>
      <c r="CJ26" s="119"/>
      <c r="CK26" s="120"/>
      <c r="CL26" s="120"/>
      <c r="CM26" s="78" t="str">
        <f t="shared" si="41"/>
        <v/>
      </c>
      <c r="CN26" s="121"/>
      <c r="CO26" s="121"/>
      <c r="CP26" s="121"/>
      <c r="CQ26" s="78" t="str">
        <f t="shared" si="24"/>
        <v/>
      </c>
      <c r="CR26" s="122"/>
      <c r="CS26" s="119"/>
      <c r="CT26" s="120"/>
      <c r="CU26" s="120"/>
      <c r="CV26" s="78" t="str">
        <f t="shared" si="42"/>
        <v/>
      </c>
      <c r="CW26" s="121"/>
      <c r="CX26" s="121"/>
      <c r="CY26" s="121"/>
      <c r="CZ26" s="78" t="str">
        <f t="shared" si="25"/>
        <v/>
      </c>
      <c r="DA26" s="122"/>
      <c r="DB26" s="119"/>
      <c r="DC26" s="120"/>
      <c r="DD26" s="120"/>
      <c r="DE26" s="78" t="str">
        <f t="shared" si="43"/>
        <v/>
      </c>
      <c r="DF26" s="121"/>
      <c r="DG26" s="121"/>
      <c r="DH26" s="121"/>
      <c r="DI26" s="78" t="str">
        <f t="shared" si="26"/>
        <v/>
      </c>
      <c r="DJ26" s="122"/>
      <c r="DK26" s="119"/>
      <c r="DL26" s="120"/>
      <c r="DM26" s="120"/>
      <c r="DN26" s="78" t="str">
        <f t="shared" si="44"/>
        <v/>
      </c>
      <c r="DO26" s="121"/>
      <c r="DP26" s="121"/>
      <c r="DQ26" s="121"/>
      <c r="DR26" s="78" t="str">
        <f t="shared" si="27"/>
        <v/>
      </c>
      <c r="DS26" s="122"/>
      <c r="DT26" s="119"/>
      <c r="DU26" s="120"/>
      <c r="DV26" s="120"/>
      <c r="DW26" s="78" t="str">
        <f t="shared" si="45"/>
        <v/>
      </c>
      <c r="DX26" s="121"/>
      <c r="DY26" s="121"/>
      <c r="DZ26" s="121"/>
      <c r="EA26" s="78" t="str">
        <f t="shared" si="28"/>
        <v/>
      </c>
      <c r="EB26" s="122"/>
      <c r="EF26" s="139">
        <f t="shared" si="29"/>
        <v>0</v>
      </c>
      <c r="EG26" s="139">
        <f t="shared" si="30"/>
        <v>0</v>
      </c>
      <c r="EH26" s="139">
        <f t="shared" si="31"/>
        <v>0</v>
      </c>
    </row>
    <row r="27" spans="1:138" s="92" customFormat="1" ht="42.6" customHeight="1">
      <c r="A27" s="91" t="s">
        <v>20</v>
      </c>
      <c r="B27" s="137" t="str">
        <f>IF(INDEX('1. Informations administratives'!A29:J64,MATCH(A27,'1. Informations administratives'!A29:A64,2),2)&lt;&gt;"",INDEX('1. Informations administratives'!A29:J64,MATCH(A27,'1. Informations administratives'!A29:A64,2),2),"")</f>
        <v/>
      </c>
      <c r="C27" s="138" t="str">
        <f>IF(INDEX('1. Informations administratives'!A29:J64,MATCH(A27,'1. Informations administratives'!A29:A64,2),3)&lt;&gt;"",INDEX('1. Informations administratives'!A29:J64,MATCH(A27,'1. Informations administratives'!A29:A64,2),3),"")</f>
        <v/>
      </c>
      <c r="D27" s="129"/>
      <c r="E27" s="130"/>
      <c r="F27" s="162"/>
      <c r="G27" s="119"/>
      <c r="H27" s="120"/>
      <c r="I27" s="120"/>
      <c r="J27" s="78" t="str">
        <f t="shared" si="32"/>
        <v/>
      </c>
      <c r="K27" s="121"/>
      <c r="L27" s="121"/>
      <c r="M27" s="121"/>
      <c r="N27" s="78" t="str">
        <f t="shared" si="46"/>
        <v/>
      </c>
      <c r="O27" s="122"/>
      <c r="P27" s="119"/>
      <c r="Q27" s="120"/>
      <c r="R27" s="120"/>
      <c r="S27" s="78" t="str">
        <f t="shared" si="33"/>
        <v/>
      </c>
      <c r="T27" s="121"/>
      <c r="U27" s="121"/>
      <c r="V27" s="121"/>
      <c r="W27" s="78" t="str">
        <f t="shared" si="16"/>
        <v/>
      </c>
      <c r="X27" s="122"/>
      <c r="Y27" s="119"/>
      <c r="Z27" s="120"/>
      <c r="AA27" s="120"/>
      <c r="AB27" s="78" t="str">
        <f t="shared" si="34"/>
        <v/>
      </c>
      <c r="AC27" s="121"/>
      <c r="AD27" s="121"/>
      <c r="AE27" s="121"/>
      <c r="AF27" s="78" t="str">
        <f t="shared" si="17"/>
        <v/>
      </c>
      <c r="AG27" s="122"/>
      <c r="AH27" s="119"/>
      <c r="AI27" s="120"/>
      <c r="AJ27" s="120"/>
      <c r="AK27" s="78" t="str">
        <f t="shared" si="35"/>
        <v/>
      </c>
      <c r="AL27" s="121"/>
      <c r="AM27" s="121"/>
      <c r="AN27" s="121"/>
      <c r="AO27" s="78" t="str">
        <f t="shared" si="18"/>
        <v/>
      </c>
      <c r="AP27" s="122"/>
      <c r="AQ27" s="119"/>
      <c r="AR27" s="120"/>
      <c r="AS27" s="120"/>
      <c r="AT27" s="78" t="str">
        <f t="shared" si="36"/>
        <v/>
      </c>
      <c r="AU27" s="121"/>
      <c r="AV27" s="121"/>
      <c r="AW27" s="121"/>
      <c r="AX27" s="78" t="str">
        <f t="shared" si="19"/>
        <v/>
      </c>
      <c r="AY27" s="122"/>
      <c r="AZ27" s="119"/>
      <c r="BA27" s="120"/>
      <c r="BB27" s="120"/>
      <c r="BC27" s="78" t="str">
        <f t="shared" si="37"/>
        <v/>
      </c>
      <c r="BD27" s="121"/>
      <c r="BE27" s="121"/>
      <c r="BF27" s="121"/>
      <c r="BG27" s="78" t="str">
        <f t="shared" si="20"/>
        <v/>
      </c>
      <c r="BH27" s="122"/>
      <c r="BI27" s="119"/>
      <c r="BJ27" s="120"/>
      <c r="BK27" s="120"/>
      <c r="BL27" s="78" t="str">
        <f t="shared" si="38"/>
        <v/>
      </c>
      <c r="BM27" s="121"/>
      <c r="BN27" s="121"/>
      <c r="BO27" s="121"/>
      <c r="BP27" s="78" t="str">
        <f t="shared" si="21"/>
        <v/>
      </c>
      <c r="BQ27" s="122"/>
      <c r="BR27" s="119"/>
      <c r="BS27" s="120"/>
      <c r="BT27" s="120"/>
      <c r="BU27" s="78" t="str">
        <f t="shared" si="39"/>
        <v/>
      </c>
      <c r="BV27" s="121"/>
      <c r="BW27" s="121"/>
      <c r="BX27" s="121"/>
      <c r="BY27" s="78" t="str">
        <f t="shared" si="22"/>
        <v/>
      </c>
      <c r="BZ27" s="122"/>
      <c r="CA27" s="119"/>
      <c r="CB27" s="120"/>
      <c r="CC27" s="120"/>
      <c r="CD27" s="78" t="str">
        <f t="shared" si="40"/>
        <v/>
      </c>
      <c r="CE27" s="121"/>
      <c r="CF27" s="121"/>
      <c r="CG27" s="121"/>
      <c r="CH27" s="78" t="str">
        <f t="shared" si="23"/>
        <v/>
      </c>
      <c r="CI27" s="122"/>
      <c r="CJ27" s="119"/>
      <c r="CK27" s="120"/>
      <c r="CL27" s="120"/>
      <c r="CM27" s="78" t="str">
        <f t="shared" si="41"/>
        <v/>
      </c>
      <c r="CN27" s="121"/>
      <c r="CO27" s="121"/>
      <c r="CP27" s="121"/>
      <c r="CQ27" s="78" t="str">
        <f t="shared" si="24"/>
        <v/>
      </c>
      <c r="CR27" s="122"/>
      <c r="CS27" s="119"/>
      <c r="CT27" s="120"/>
      <c r="CU27" s="120"/>
      <c r="CV27" s="78" t="str">
        <f t="shared" si="42"/>
        <v/>
      </c>
      <c r="CW27" s="121"/>
      <c r="CX27" s="121"/>
      <c r="CY27" s="121"/>
      <c r="CZ27" s="78" t="str">
        <f t="shared" si="25"/>
        <v/>
      </c>
      <c r="DA27" s="122"/>
      <c r="DB27" s="119"/>
      <c r="DC27" s="120"/>
      <c r="DD27" s="120"/>
      <c r="DE27" s="78" t="str">
        <f t="shared" si="43"/>
        <v/>
      </c>
      <c r="DF27" s="121"/>
      <c r="DG27" s="121"/>
      <c r="DH27" s="121"/>
      <c r="DI27" s="78" t="str">
        <f t="shared" si="26"/>
        <v/>
      </c>
      <c r="DJ27" s="122"/>
      <c r="DK27" s="119"/>
      <c r="DL27" s="120"/>
      <c r="DM27" s="120"/>
      <c r="DN27" s="78" t="str">
        <f t="shared" si="44"/>
        <v/>
      </c>
      <c r="DO27" s="121"/>
      <c r="DP27" s="121"/>
      <c r="DQ27" s="121"/>
      <c r="DR27" s="78" t="str">
        <f t="shared" si="27"/>
        <v/>
      </c>
      <c r="DS27" s="122"/>
      <c r="DT27" s="119"/>
      <c r="DU27" s="120"/>
      <c r="DV27" s="120"/>
      <c r="DW27" s="78" t="str">
        <f t="shared" si="45"/>
        <v/>
      </c>
      <c r="DX27" s="121"/>
      <c r="DY27" s="121"/>
      <c r="DZ27" s="121"/>
      <c r="EA27" s="78" t="str">
        <f t="shared" si="28"/>
        <v/>
      </c>
      <c r="EB27" s="122"/>
      <c r="EF27" s="139">
        <f t="shared" si="29"/>
        <v>0</v>
      </c>
      <c r="EG27" s="139">
        <f t="shared" si="30"/>
        <v>0</v>
      </c>
      <c r="EH27" s="139">
        <f t="shared" si="31"/>
        <v>0</v>
      </c>
    </row>
    <row r="28" spans="1:138" s="92" customFormat="1" ht="42.6" customHeight="1">
      <c r="A28" s="91" t="s">
        <v>21</v>
      </c>
      <c r="B28" s="137" t="str">
        <f>IF(INDEX('1. Informations administratives'!A30:J65,MATCH(A28,'1. Informations administratives'!A30:A65,2),2)&lt;&gt;"",INDEX('1. Informations administratives'!A30:J65,MATCH(A28,'1. Informations administratives'!A30:A65,2),2),"")</f>
        <v/>
      </c>
      <c r="C28" s="138" t="str">
        <f>IF(INDEX('1. Informations administratives'!A30:J65,MATCH(A28,'1. Informations administratives'!A30:A65,2),3)&lt;&gt;"",INDEX('1. Informations administratives'!A30:J65,MATCH(A28,'1. Informations administratives'!A30:A65,2),3),"")</f>
        <v/>
      </c>
      <c r="D28" s="129"/>
      <c r="E28" s="130"/>
      <c r="F28" s="162"/>
      <c r="G28" s="119"/>
      <c r="H28" s="120"/>
      <c r="I28" s="120"/>
      <c r="J28" s="78" t="str">
        <f t="shared" si="32"/>
        <v/>
      </c>
      <c r="K28" s="121"/>
      <c r="L28" s="121"/>
      <c r="M28" s="121"/>
      <c r="N28" s="78" t="str">
        <f t="shared" si="46"/>
        <v/>
      </c>
      <c r="O28" s="122"/>
      <c r="P28" s="119"/>
      <c r="Q28" s="120"/>
      <c r="R28" s="120"/>
      <c r="S28" s="78" t="str">
        <f t="shared" si="33"/>
        <v/>
      </c>
      <c r="T28" s="121"/>
      <c r="U28" s="121"/>
      <c r="V28" s="121"/>
      <c r="W28" s="78" t="str">
        <f t="shared" si="16"/>
        <v/>
      </c>
      <c r="X28" s="122"/>
      <c r="Y28" s="119"/>
      <c r="Z28" s="120"/>
      <c r="AA28" s="120"/>
      <c r="AB28" s="78" t="str">
        <f t="shared" si="34"/>
        <v/>
      </c>
      <c r="AC28" s="121"/>
      <c r="AD28" s="121"/>
      <c r="AE28" s="121"/>
      <c r="AF28" s="78" t="str">
        <f t="shared" si="17"/>
        <v/>
      </c>
      <c r="AG28" s="122"/>
      <c r="AH28" s="119"/>
      <c r="AI28" s="120"/>
      <c r="AJ28" s="120"/>
      <c r="AK28" s="78" t="str">
        <f t="shared" si="35"/>
        <v/>
      </c>
      <c r="AL28" s="121"/>
      <c r="AM28" s="121"/>
      <c r="AN28" s="121"/>
      <c r="AO28" s="78" t="str">
        <f t="shared" si="18"/>
        <v/>
      </c>
      <c r="AP28" s="122"/>
      <c r="AQ28" s="119"/>
      <c r="AR28" s="120"/>
      <c r="AS28" s="120"/>
      <c r="AT28" s="78" t="str">
        <f t="shared" si="36"/>
        <v/>
      </c>
      <c r="AU28" s="121"/>
      <c r="AV28" s="121"/>
      <c r="AW28" s="121"/>
      <c r="AX28" s="78" t="str">
        <f t="shared" si="19"/>
        <v/>
      </c>
      <c r="AY28" s="122"/>
      <c r="AZ28" s="119"/>
      <c r="BA28" s="120"/>
      <c r="BB28" s="120"/>
      <c r="BC28" s="78" t="str">
        <f t="shared" si="37"/>
        <v/>
      </c>
      <c r="BD28" s="121"/>
      <c r="BE28" s="121"/>
      <c r="BF28" s="121"/>
      <c r="BG28" s="78" t="str">
        <f t="shared" si="20"/>
        <v/>
      </c>
      <c r="BH28" s="122"/>
      <c r="BI28" s="119"/>
      <c r="BJ28" s="120"/>
      <c r="BK28" s="120"/>
      <c r="BL28" s="78" t="str">
        <f t="shared" si="38"/>
        <v/>
      </c>
      <c r="BM28" s="121"/>
      <c r="BN28" s="121"/>
      <c r="BO28" s="121"/>
      <c r="BP28" s="78" t="str">
        <f t="shared" si="21"/>
        <v/>
      </c>
      <c r="BQ28" s="122"/>
      <c r="BR28" s="119"/>
      <c r="BS28" s="120"/>
      <c r="BT28" s="120"/>
      <c r="BU28" s="78" t="str">
        <f t="shared" si="39"/>
        <v/>
      </c>
      <c r="BV28" s="121"/>
      <c r="BW28" s="121"/>
      <c r="BX28" s="121"/>
      <c r="BY28" s="78" t="str">
        <f t="shared" si="22"/>
        <v/>
      </c>
      <c r="BZ28" s="122"/>
      <c r="CA28" s="119"/>
      <c r="CB28" s="120"/>
      <c r="CC28" s="120"/>
      <c r="CD28" s="78" t="str">
        <f t="shared" si="40"/>
        <v/>
      </c>
      <c r="CE28" s="121"/>
      <c r="CF28" s="121"/>
      <c r="CG28" s="121"/>
      <c r="CH28" s="78" t="str">
        <f t="shared" si="23"/>
        <v/>
      </c>
      <c r="CI28" s="122"/>
      <c r="CJ28" s="119"/>
      <c r="CK28" s="120"/>
      <c r="CL28" s="120"/>
      <c r="CM28" s="78" t="str">
        <f t="shared" si="41"/>
        <v/>
      </c>
      <c r="CN28" s="121"/>
      <c r="CO28" s="121"/>
      <c r="CP28" s="121"/>
      <c r="CQ28" s="78" t="str">
        <f t="shared" si="24"/>
        <v/>
      </c>
      <c r="CR28" s="122"/>
      <c r="CS28" s="119"/>
      <c r="CT28" s="120"/>
      <c r="CU28" s="120"/>
      <c r="CV28" s="78" t="str">
        <f t="shared" si="42"/>
        <v/>
      </c>
      <c r="CW28" s="121"/>
      <c r="CX28" s="121"/>
      <c r="CY28" s="121"/>
      <c r="CZ28" s="78" t="str">
        <f t="shared" si="25"/>
        <v/>
      </c>
      <c r="DA28" s="122"/>
      <c r="DB28" s="119"/>
      <c r="DC28" s="120"/>
      <c r="DD28" s="120"/>
      <c r="DE28" s="78" t="str">
        <f t="shared" si="43"/>
        <v/>
      </c>
      <c r="DF28" s="121"/>
      <c r="DG28" s="121"/>
      <c r="DH28" s="121"/>
      <c r="DI28" s="78" t="str">
        <f t="shared" si="26"/>
        <v/>
      </c>
      <c r="DJ28" s="122"/>
      <c r="DK28" s="119"/>
      <c r="DL28" s="120"/>
      <c r="DM28" s="120"/>
      <c r="DN28" s="78" t="str">
        <f t="shared" si="44"/>
        <v/>
      </c>
      <c r="DO28" s="121"/>
      <c r="DP28" s="121"/>
      <c r="DQ28" s="121"/>
      <c r="DR28" s="78" t="str">
        <f t="shared" si="27"/>
        <v/>
      </c>
      <c r="DS28" s="122"/>
      <c r="DT28" s="119"/>
      <c r="DU28" s="120"/>
      <c r="DV28" s="120"/>
      <c r="DW28" s="78" t="str">
        <f t="shared" si="45"/>
        <v/>
      </c>
      <c r="DX28" s="121"/>
      <c r="DY28" s="121"/>
      <c r="DZ28" s="121"/>
      <c r="EA28" s="78" t="str">
        <f t="shared" si="28"/>
        <v/>
      </c>
      <c r="EB28" s="122"/>
      <c r="EF28" s="139">
        <f t="shared" si="29"/>
        <v>0</v>
      </c>
      <c r="EG28" s="139">
        <f t="shared" si="30"/>
        <v>0</v>
      </c>
      <c r="EH28" s="139">
        <f t="shared" si="31"/>
        <v>0</v>
      </c>
    </row>
    <row r="29" spans="1:138" s="92" customFormat="1" ht="42.6" customHeight="1">
      <c r="A29" s="91" t="s">
        <v>22</v>
      </c>
      <c r="B29" s="137" t="str">
        <f>IF(INDEX('1. Informations administratives'!A31:J66,MATCH(A29,'1. Informations administratives'!A31:A66,2),2)&lt;&gt;"",INDEX('1. Informations administratives'!A31:J66,MATCH(A29,'1. Informations administratives'!A31:A66,2),2),"")</f>
        <v/>
      </c>
      <c r="C29" s="138" t="str">
        <f>IF(INDEX('1. Informations administratives'!A31:J66,MATCH(A29,'1. Informations administratives'!A31:A66,2),3)&lt;&gt;"",INDEX('1. Informations administratives'!A31:J66,MATCH(A29,'1. Informations administratives'!A31:A66,2),3),"")</f>
        <v/>
      </c>
      <c r="D29" s="129"/>
      <c r="E29" s="130"/>
      <c r="F29" s="162"/>
      <c r="G29" s="119"/>
      <c r="H29" s="120"/>
      <c r="I29" s="120"/>
      <c r="J29" s="78" t="str">
        <f t="shared" si="32"/>
        <v/>
      </c>
      <c r="K29" s="121"/>
      <c r="L29" s="121"/>
      <c r="M29" s="121"/>
      <c r="N29" s="78" t="str">
        <f t="shared" si="46"/>
        <v/>
      </c>
      <c r="O29" s="122"/>
      <c r="P29" s="119"/>
      <c r="Q29" s="120"/>
      <c r="R29" s="120"/>
      <c r="S29" s="78" t="str">
        <f t="shared" si="33"/>
        <v/>
      </c>
      <c r="T29" s="121"/>
      <c r="U29" s="121"/>
      <c r="V29" s="121"/>
      <c r="W29" s="78" t="str">
        <f t="shared" si="16"/>
        <v/>
      </c>
      <c r="X29" s="122"/>
      <c r="Y29" s="119"/>
      <c r="Z29" s="120"/>
      <c r="AA29" s="120"/>
      <c r="AB29" s="78" t="str">
        <f t="shared" si="34"/>
        <v/>
      </c>
      <c r="AC29" s="121"/>
      <c r="AD29" s="121"/>
      <c r="AE29" s="121"/>
      <c r="AF29" s="78" t="str">
        <f t="shared" si="17"/>
        <v/>
      </c>
      <c r="AG29" s="122"/>
      <c r="AH29" s="119"/>
      <c r="AI29" s="120"/>
      <c r="AJ29" s="120"/>
      <c r="AK29" s="78" t="str">
        <f t="shared" si="35"/>
        <v/>
      </c>
      <c r="AL29" s="121"/>
      <c r="AM29" s="121"/>
      <c r="AN29" s="121"/>
      <c r="AO29" s="78" t="str">
        <f t="shared" si="18"/>
        <v/>
      </c>
      <c r="AP29" s="122"/>
      <c r="AQ29" s="119"/>
      <c r="AR29" s="120"/>
      <c r="AS29" s="120"/>
      <c r="AT29" s="78" t="str">
        <f t="shared" si="36"/>
        <v/>
      </c>
      <c r="AU29" s="121"/>
      <c r="AV29" s="121"/>
      <c r="AW29" s="121"/>
      <c r="AX29" s="78" t="str">
        <f t="shared" si="19"/>
        <v/>
      </c>
      <c r="AY29" s="122"/>
      <c r="AZ29" s="119"/>
      <c r="BA29" s="120"/>
      <c r="BB29" s="120"/>
      <c r="BC29" s="78" t="str">
        <f t="shared" si="37"/>
        <v/>
      </c>
      <c r="BD29" s="121"/>
      <c r="BE29" s="121"/>
      <c r="BF29" s="121"/>
      <c r="BG29" s="78" t="str">
        <f t="shared" si="20"/>
        <v/>
      </c>
      <c r="BH29" s="122"/>
      <c r="BI29" s="119"/>
      <c r="BJ29" s="120"/>
      <c r="BK29" s="120"/>
      <c r="BL29" s="78" t="str">
        <f t="shared" si="38"/>
        <v/>
      </c>
      <c r="BM29" s="121"/>
      <c r="BN29" s="121"/>
      <c r="BO29" s="121"/>
      <c r="BP29" s="78" t="str">
        <f t="shared" si="21"/>
        <v/>
      </c>
      <c r="BQ29" s="122"/>
      <c r="BR29" s="119"/>
      <c r="BS29" s="120"/>
      <c r="BT29" s="120"/>
      <c r="BU29" s="78" t="str">
        <f t="shared" si="39"/>
        <v/>
      </c>
      <c r="BV29" s="121"/>
      <c r="BW29" s="121"/>
      <c r="BX29" s="121"/>
      <c r="BY29" s="78" t="str">
        <f t="shared" si="22"/>
        <v/>
      </c>
      <c r="BZ29" s="122"/>
      <c r="CA29" s="119"/>
      <c r="CB29" s="120"/>
      <c r="CC29" s="120"/>
      <c r="CD29" s="78" t="str">
        <f t="shared" si="40"/>
        <v/>
      </c>
      <c r="CE29" s="121"/>
      <c r="CF29" s="121"/>
      <c r="CG29" s="121"/>
      <c r="CH29" s="78" t="str">
        <f t="shared" si="23"/>
        <v/>
      </c>
      <c r="CI29" s="122"/>
      <c r="CJ29" s="119"/>
      <c r="CK29" s="120"/>
      <c r="CL29" s="120"/>
      <c r="CM29" s="78" t="str">
        <f t="shared" si="41"/>
        <v/>
      </c>
      <c r="CN29" s="121"/>
      <c r="CO29" s="121"/>
      <c r="CP29" s="121"/>
      <c r="CQ29" s="78" t="str">
        <f t="shared" si="24"/>
        <v/>
      </c>
      <c r="CR29" s="122"/>
      <c r="CS29" s="119"/>
      <c r="CT29" s="120"/>
      <c r="CU29" s="120"/>
      <c r="CV29" s="78" t="str">
        <f t="shared" si="42"/>
        <v/>
      </c>
      <c r="CW29" s="121"/>
      <c r="CX29" s="121"/>
      <c r="CY29" s="121"/>
      <c r="CZ29" s="78" t="str">
        <f t="shared" si="25"/>
        <v/>
      </c>
      <c r="DA29" s="122"/>
      <c r="DB29" s="119"/>
      <c r="DC29" s="120"/>
      <c r="DD29" s="120"/>
      <c r="DE29" s="78" t="str">
        <f t="shared" si="43"/>
        <v/>
      </c>
      <c r="DF29" s="121"/>
      <c r="DG29" s="121"/>
      <c r="DH29" s="121"/>
      <c r="DI29" s="78" t="str">
        <f t="shared" si="26"/>
        <v/>
      </c>
      <c r="DJ29" s="122"/>
      <c r="DK29" s="119"/>
      <c r="DL29" s="120"/>
      <c r="DM29" s="120"/>
      <c r="DN29" s="78" t="str">
        <f t="shared" si="44"/>
        <v/>
      </c>
      <c r="DO29" s="121"/>
      <c r="DP29" s="121"/>
      <c r="DQ29" s="121"/>
      <c r="DR29" s="78" t="str">
        <f t="shared" si="27"/>
        <v/>
      </c>
      <c r="DS29" s="122"/>
      <c r="DT29" s="119"/>
      <c r="DU29" s="120"/>
      <c r="DV29" s="120"/>
      <c r="DW29" s="78" t="str">
        <f t="shared" si="45"/>
        <v/>
      </c>
      <c r="DX29" s="121"/>
      <c r="DY29" s="121"/>
      <c r="DZ29" s="121"/>
      <c r="EA29" s="78" t="str">
        <f t="shared" si="28"/>
        <v/>
      </c>
      <c r="EB29" s="122"/>
      <c r="EF29" s="139">
        <f t="shared" si="29"/>
        <v>0</v>
      </c>
      <c r="EG29" s="139">
        <f t="shared" si="30"/>
        <v>0</v>
      </c>
      <c r="EH29" s="139">
        <f t="shared" si="31"/>
        <v>0</v>
      </c>
    </row>
    <row r="30" spans="1:138" s="92" customFormat="1" ht="42.6" customHeight="1">
      <c r="A30" s="91" t="s">
        <v>23</v>
      </c>
      <c r="B30" s="137" t="str">
        <f>IF(INDEX('1. Informations administratives'!A32:J67,MATCH(A30,'1. Informations administratives'!A32:A67,2),2)&lt;&gt;"",INDEX('1. Informations administratives'!A32:J67,MATCH(A30,'1. Informations administratives'!A32:A67,2),2),"")</f>
        <v/>
      </c>
      <c r="C30" s="138" t="str">
        <f>IF(INDEX('1. Informations administratives'!A32:J67,MATCH(A30,'1. Informations administratives'!A32:A67,2),3)&lt;&gt;"",INDEX('1. Informations administratives'!A32:J67,MATCH(A30,'1. Informations administratives'!A32:A67,2),3),"")</f>
        <v/>
      </c>
      <c r="D30" s="129"/>
      <c r="E30" s="130"/>
      <c r="F30" s="162"/>
      <c r="G30" s="119"/>
      <c r="H30" s="120"/>
      <c r="I30" s="120"/>
      <c r="J30" s="78" t="str">
        <f t="shared" si="32"/>
        <v/>
      </c>
      <c r="K30" s="121"/>
      <c r="L30" s="121"/>
      <c r="M30" s="121"/>
      <c r="N30" s="78" t="str">
        <f t="shared" si="46"/>
        <v/>
      </c>
      <c r="O30" s="122"/>
      <c r="P30" s="119"/>
      <c r="Q30" s="120"/>
      <c r="R30" s="120"/>
      <c r="S30" s="78" t="str">
        <f t="shared" si="33"/>
        <v/>
      </c>
      <c r="T30" s="121"/>
      <c r="U30" s="121"/>
      <c r="V30" s="121"/>
      <c r="W30" s="78" t="str">
        <f t="shared" si="16"/>
        <v/>
      </c>
      <c r="X30" s="122"/>
      <c r="Y30" s="119"/>
      <c r="Z30" s="120"/>
      <c r="AA30" s="120"/>
      <c r="AB30" s="78" t="str">
        <f t="shared" si="34"/>
        <v/>
      </c>
      <c r="AC30" s="121"/>
      <c r="AD30" s="121"/>
      <c r="AE30" s="121"/>
      <c r="AF30" s="78" t="str">
        <f t="shared" si="17"/>
        <v/>
      </c>
      <c r="AG30" s="122"/>
      <c r="AH30" s="119"/>
      <c r="AI30" s="120"/>
      <c r="AJ30" s="120"/>
      <c r="AK30" s="78" t="str">
        <f t="shared" si="35"/>
        <v/>
      </c>
      <c r="AL30" s="121"/>
      <c r="AM30" s="121"/>
      <c r="AN30" s="121"/>
      <c r="AO30" s="78" t="str">
        <f t="shared" si="18"/>
        <v/>
      </c>
      <c r="AP30" s="122"/>
      <c r="AQ30" s="119"/>
      <c r="AR30" s="120"/>
      <c r="AS30" s="120"/>
      <c r="AT30" s="78" t="str">
        <f t="shared" si="36"/>
        <v/>
      </c>
      <c r="AU30" s="121"/>
      <c r="AV30" s="121"/>
      <c r="AW30" s="121"/>
      <c r="AX30" s="78" t="str">
        <f t="shared" si="19"/>
        <v/>
      </c>
      <c r="AY30" s="122"/>
      <c r="AZ30" s="119"/>
      <c r="BA30" s="120"/>
      <c r="BB30" s="120"/>
      <c r="BC30" s="78" t="str">
        <f t="shared" si="37"/>
        <v/>
      </c>
      <c r="BD30" s="121"/>
      <c r="BE30" s="121"/>
      <c r="BF30" s="121"/>
      <c r="BG30" s="78" t="str">
        <f t="shared" si="20"/>
        <v/>
      </c>
      <c r="BH30" s="122"/>
      <c r="BI30" s="119"/>
      <c r="BJ30" s="120"/>
      <c r="BK30" s="120"/>
      <c r="BL30" s="78" t="str">
        <f t="shared" si="38"/>
        <v/>
      </c>
      <c r="BM30" s="121"/>
      <c r="BN30" s="121"/>
      <c r="BO30" s="121"/>
      <c r="BP30" s="78" t="str">
        <f t="shared" si="21"/>
        <v/>
      </c>
      <c r="BQ30" s="122"/>
      <c r="BR30" s="119"/>
      <c r="BS30" s="120"/>
      <c r="BT30" s="120"/>
      <c r="BU30" s="78" t="str">
        <f t="shared" si="39"/>
        <v/>
      </c>
      <c r="BV30" s="121"/>
      <c r="BW30" s="121"/>
      <c r="BX30" s="121"/>
      <c r="BY30" s="78" t="str">
        <f t="shared" si="22"/>
        <v/>
      </c>
      <c r="BZ30" s="122"/>
      <c r="CA30" s="119"/>
      <c r="CB30" s="120"/>
      <c r="CC30" s="120"/>
      <c r="CD30" s="78" t="str">
        <f t="shared" si="40"/>
        <v/>
      </c>
      <c r="CE30" s="121"/>
      <c r="CF30" s="121"/>
      <c r="CG30" s="121"/>
      <c r="CH30" s="78" t="str">
        <f t="shared" si="23"/>
        <v/>
      </c>
      <c r="CI30" s="122"/>
      <c r="CJ30" s="119"/>
      <c r="CK30" s="120"/>
      <c r="CL30" s="120"/>
      <c r="CM30" s="78" t="str">
        <f t="shared" si="41"/>
        <v/>
      </c>
      <c r="CN30" s="121"/>
      <c r="CO30" s="121"/>
      <c r="CP30" s="121"/>
      <c r="CQ30" s="78" t="str">
        <f t="shared" si="24"/>
        <v/>
      </c>
      <c r="CR30" s="122"/>
      <c r="CS30" s="119"/>
      <c r="CT30" s="120"/>
      <c r="CU30" s="120"/>
      <c r="CV30" s="78" t="str">
        <f t="shared" si="42"/>
        <v/>
      </c>
      <c r="CW30" s="121"/>
      <c r="CX30" s="121"/>
      <c r="CY30" s="121"/>
      <c r="CZ30" s="78" t="str">
        <f t="shared" si="25"/>
        <v/>
      </c>
      <c r="DA30" s="122"/>
      <c r="DB30" s="119"/>
      <c r="DC30" s="120"/>
      <c r="DD30" s="120"/>
      <c r="DE30" s="78" t="str">
        <f t="shared" si="43"/>
        <v/>
      </c>
      <c r="DF30" s="121"/>
      <c r="DG30" s="121"/>
      <c r="DH30" s="121"/>
      <c r="DI30" s="78" t="str">
        <f t="shared" si="26"/>
        <v/>
      </c>
      <c r="DJ30" s="122"/>
      <c r="DK30" s="119"/>
      <c r="DL30" s="120"/>
      <c r="DM30" s="120"/>
      <c r="DN30" s="78" t="str">
        <f t="shared" si="44"/>
        <v/>
      </c>
      <c r="DO30" s="121"/>
      <c r="DP30" s="121"/>
      <c r="DQ30" s="121"/>
      <c r="DR30" s="78" t="str">
        <f t="shared" si="27"/>
        <v/>
      </c>
      <c r="DS30" s="122"/>
      <c r="DT30" s="119"/>
      <c r="DU30" s="120"/>
      <c r="DV30" s="120"/>
      <c r="DW30" s="78" t="str">
        <f t="shared" si="45"/>
        <v/>
      </c>
      <c r="DX30" s="121"/>
      <c r="DY30" s="121"/>
      <c r="DZ30" s="121"/>
      <c r="EA30" s="78" t="str">
        <f t="shared" si="28"/>
        <v/>
      </c>
      <c r="EB30" s="122"/>
      <c r="EF30" s="139">
        <f t="shared" si="29"/>
        <v>0</v>
      </c>
      <c r="EG30" s="139">
        <f t="shared" si="30"/>
        <v>0</v>
      </c>
      <c r="EH30" s="139">
        <f t="shared" si="31"/>
        <v>0</v>
      </c>
    </row>
    <row r="31" spans="1:138" s="92" customFormat="1" ht="42.6" customHeight="1">
      <c r="A31" s="91" t="s">
        <v>24</v>
      </c>
      <c r="B31" s="137" t="str">
        <f>IF(INDEX('1. Informations administratives'!A33:J68,MATCH(A31,'1. Informations administratives'!A33:A68,2),2)&lt;&gt;"",INDEX('1. Informations administratives'!A33:J68,MATCH(A31,'1. Informations administratives'!A33:A68,2),2),"")</f>
        <v/>
      </c>
      <c r="C31" s="138" t="str">
        <f>IF(INDEX('1. Informations administratives'!A33:J68,MATCH(A31,'1. Informations administratives'!A33:A68,2),3)&lt;&gt;"",INDEX('1. Informations administratives'!A33:J68,MATCH(A31,'1. Informations administratives'!A33:A68,2),3),"")</f>
        <v/>
      </c>
      <c r="D31" s="129"/>
      <c r="E31" s="130"/>
      <c r="F31" s="162"/>
      <c r="G31" s="119"/>
      <c r="H31" s="120"/>
      <c r="I31" s="120"/>
      <c r="J31" s="78" t="str">
        <f t="shared" si="32"/>
        <v/>
      </c>
      <c r="K31" s="121"/>
      <c r="L31" s="121"/>
      <c r="M31" s="121"/>
      <c r="N31" s="78" t="str">
        <f t="shared" si="46"/>
        <v/>
      </c>
      <c r="O31" s="122"/>
      <c r="P31" s="119"/>
      <c r="Q31" s="120"/>
      <c r="R31" s="120"/>
      <c r="S31" s="78" t="str">
        <f t="shared" si="33"/>
        <v/>
      </c>
      <c r="T31" s="121"/>
      <c r="U31" s="121"/>
      <c r="V31" s="121"/>
      <c r="W31" s="78" t="str">
        <f t="shared" si="16"/>
        <v/>
      </c>
      <c r="X31" s="122"/>
      <c r="Y31" s="119"/>
      <c r="Z31" s="120"/>
      <c r="AA31" s="120"/>
      <c r="AB31" s="78" t="str">
        <f t="shared" si="34"/>
        <v/>
      </c>
      <c r="AC31" s="121"/>
      <c r="AD31" s="121"/>
      <c r="AE31" s="121"/>
      <c r="AF31" s="78" t="str">
        <f t="shared" si="17"/>
        <v/>
      </c>
      <c r="AG31" s="122"/>
      <c r="AH31" s="119"/>
      <c r="AI31" s="120"/>
      <c r="AJ31" s="120"/>
      <c r="AK31" s="78" t="str">
        <f t="shared" si="35"/>
        <v/>
      </c>
      <c r="AL31" s="121"/>
      <c r="AM31" s="121"/>
      <c r="AN31" s="121"/>
      <c r="AO31" s="78" t="str">
        <f t="shared" si="18"/>
        <v/>
      </c>
      <c r="AP31" s="122"/>
      <c r="AQ31" s="119"/>
      <c r="AR31" s="120"/>
      <c r="AS31" s="120"/>
      <c r="AT31" s="78" t="str">
        <f t="shared" si="36"/>
        <v/>
      </c>
      <c r="AU31" s="121"/>
      <c r="AV31" s="121"/>
      <c r="AW31" s="121"/>
      <c r="AX31" s="78" t="str">
        <f t="shared" si="19"/>
        <v/>
      </c>
      <c r="AY31" s="122"/>
      <c r="AZ31" s="119"/>
      <c r="BA31" s="120"/>
      <c r="BB31" s="120"/>
      <c r="BC31" s="78" t="str">
        <f t="shared" si="37"/>
        <v/>
      </c>
      <c r="BD31" s="121"/>
      <c r="BE31" s="121"/>
      <c r="BF31" s="121"/>
      <c r="BG31" s="78" t="str">
        <f t="shared" si="20"/>
        <v/>
      </c>
      <c r="BH31" s="122"/>
      <c r="BI31" s="119"/>
      <c r="BJ31" s="120"/>
      <c r="BK31" s="120"/>
      <c r="BL31" s="78" t="str">
        <f t="shared" si="38"/>
        <v/>
      </c>
      <c r="BM31" s="121"/>
      <c r="BN31" s="121"/>
      <c r="BO31" s="121"/>
      <c r="BP31" s="78" t="str">
        <f t="shared" si="21"/>
        <v/>
      </c>
      <c r="BQ31" s="122"/>
      <c r="BR31" s="119"/>
      <c r="BS31" s="120"/>
      <c r="BT31" s="120"/>
      <c r="BU31" s="78" t="str">
        <f t="shared" si="39"/>
        <v/>
      </c>
      <c r="BV31" s="121"/>
      <c r="BW31" s="121"/>
      <c r="BX31" s="121"/>
      <c r="BY31" s="78" t="str">
        <f t="shared" si="22"/>
        <v/>
      </c>
      <c r="BZ31" s="122"/>
      <c r="CA31" s="119"/>
      <c r="CB31" s="120"/>
      <c r="CC31" s="120"/>
      <c r="CD31" s="78" t="str">
        <f t="shared" si="40"/>
        <v/>
      </c>
      <c r="CE31" s="121"/>
      <c r="CF31" s="121"/>
      <c r="CG31" s="121"/>
      <c r="CH31" s="78" t="str">
        <f t="shared" si="23"/>
        <v/>
      </c>
      <c r="CI31" s="122"/>
      <c r="CJ31" s="119"/>
      <c r="CK31" s="120"/>
      <c r="CL31" s="120"/>
      <c r="CM31" s="78" t="str">
        <f t="shared" si="41"/>
        <v/>
      </c>
      <c r="CN31" s="121"/>
      <c r="CO31" s="121"/>
      <c r="CP31" s="121"/>
      <c r="CQ31" s="78" t="str">
        <f t="shared" si="24"/>
        <v/>
      </c>
      <c r="CR31" s="122"/>
      <c r="CS31" s="119"/>
      <c r="CT31" s="120"/>
      <c r="CU31" s="120"/>
      <c r="CV31" s="78" t="str">
        <f t="shared" si="42"/>
        <v/>
      </c>
      <c r="CW31" s="121"/>
      <c r="CX31" s="121"/>
      <c r="CY31" s="121"/>
      <c r="CZ31" s="78" t="str">
        <f t="shared" si="25"/>
        <v/>
      </c>
      <c r="DA31" s="122"/>
      <c r="DB31" s="119"/>
      <c r="DC31" s="120"/>
      <c r="DD31" s="120"/>
      <c r="DE31" s="78" t="str">
        <f t="shared" si="43"/>
        <v/>
      </c>
      <c r="DF31" s="121"/>
      <c r="DG31" s="121"/>
      <c r="DH31" s="121"/>
      <c r="DI31" s="78" t="str">
        <f t="shared" si="26"/>
        <v/>
      </c>
      <c r="DJ31" s="122"/>
      <c r="DK31" s="119"/>
      <c r="DL31" s="120"/>
      <c r="DM31" s="120"/>
      <c r="DN31" s="78" t="str">
        <f t="shared" si="44"/>
        <v/>
      </c>
      <c r="DO31" s="121"/>
      <c r="DP31" s="121"/>
      <c r="DQ31" s="121"/>
      <c r="DR31" s="78" t="str">
        <f t="shared" si="27"/>
        <v/>
      </c>
      <c r="DS31" s="122"/>
      <c r="DT31" s="119"/>
      <c r="DU31" s="120"/>
      <c r="DV31" s="120"/>
      <c r="DW31" s="78" t="str">
        <f t="shared" si="45"/>
        <v/>
      </c>
      <c r="DX31" s="121"/>
      <c r="DY31" s="121"/>
      <c r="DZ31" s="121"/>
      <c r="EA31" s="78" t="str">
        <f t="shared" si="28"/>
        <v/>
      </c>
      <c r="EB31" s="122"/>
      <c r="EF31" s="139">
        <f t="shared" si="29"/>
        <v>0</v>
      </c>
      <c r="EG31" s="139">
        <f t="shared" si="30"/>
        <v>0</v>
      </c>
      <c r="EH31" s="139">
        <f t="shared" si="31"/>
        <v>0</v>
      </c>
    </row>
    <row r="32" spans="1:138" s="92" customFormat="1" ht="42.6" customHeight="1">
      <c r="A32" s="91" t="s">
        <v>25</v>
      </c>
      <c r="B32" s="137" t="str">
        <f>IF(INDEX('1. Informations administratives'!A34:J69,MATCH(A32,'1. Informations administratives'!A34:A69,2),2)&lt;&gt;"",INDEX('1. Informations administratives'!A34:J69,MATCH(A32,'1. Informations administratives'!A34:A69,2),2),"")</f>
        <v/>
      </c>
      <c r="C32" s="138" t="str">
        <f>IF(INDEX('1. Informations administratives'!A34:J69,MATCH(A32,'1. Informations administratives'!A34:A69,2),3)&lt;&gt;"",INDEX('1. Informations administratives'!A34:J69,MATCH(A32,'1. Informations administratives'!A34:A69,2),3),"")</f>
        <v/>
      </c>
      <c r="D32" s="129"/>
      <c r="E32" s="130"/>
      <c r="F32" s="162"/>
      <c r="G32" s="119"/>
      <c r="H32" s="120"/>
      <c r="I32" s="120"/>
      <c r="J32" s="78" t="str">
        <f t="shared" si="32"/>
        <v/>
      </c>
      <c r="K32" s="121"/>
      <c r="L32" s="121"/>
      <c r="M32" s="121"/>
      <c r="N32" s="78" t="str">
        <f t="shared" si="46"/>
        <v/>
      </c>
      <c r="O32" s="122"/>
      <c r="P32" s="119"/>
      <c r="Q32" s="120"/>
      <c r="R32" s="120"/>
      <c r="S32" s="78" t="str">
        <f t="shared" si="33"/>
        <v/>
      </c>
      <c r="T32" s="121"/>
      <c r="U32" s="121"/>
      <c r="V32" s="121"/>
      <c r="W32" s="78" t="str">
        <f t="shared" si="16"/>
        <v/>
      </c>
      <c r="X32" s="122"/>
      <c r="Y32" s="119"/>
      <c r="Z32" s="120"/>
      <c r="AA32" s="120"/>
      <c r="AB32" s="78" t="str">
        <f t="shared" si="34"/>
        <v/>
      </c>
      <c r="AC32" s="121"/>
      <c r="AD32" s="121"/>
      <c r="AE32" s="121"/>
      <c r="AF32" s="78" t="str">
        <f t="shared" si="17"/>
        <v/>
      </c>
      <c r="AG32" s="122"/>
      <c r="AH32" s="119"/>
      <c r="AI32" s="120"/>
      <c r="AJ32" s="120"/>
      <c r="AK32" s="78" t="str">
        <f t="shared" si="35"/>
        <v/>
      </c>
      <c r="AL32" s="121"/>
      <c r="AM32" s="121"/>
      <c r="AN32" s="121"/>
      <c r="AO32" s="78" t="str">
        <f t="shared" si="18"/>
        <v/>
      </c>
      <c r="AP32" s="122"/>
      <c r="AQ32" s="119"/>
      <c r="AR32" s="120"/>
      <c r="AS32" s="120"/>
      <c r="AT32" s="78" t="str">
        <f t="shared" si="36"/>
        <v/>
      </c>
      <c r="AU32" s="121"/>
      <c r="AV32" s="121"/>
      <c r="AW32" s="121"/>
      <c r="AX32" s="78" t="str">
        <f t="shared" si="19"/>
        <v/>
      </c>
      <c r="AY32" s="122"/>
      <c r="AZ32" s="119"/>
      <c r="BA32" s="120"/>
      <c r="BB32" s="120"/>
      <c r="BC32" s="78" t="str">
        <f t="shared" si="37"/>
        <v/>
      </c>
      <c r="BD32" s="121"/>
      <c r="BE32" s="121"/>
      <c r="BF32" s="121"/>
      <c r="BG32" s="78" t="str">
        <f t="shared" si="20"/>
        <v/>
      </c>
      <c r="BH32" s="122"/>
      <c r="BI32" s="119"/>
      <c r="BJ32" s="120"/>
      <c r="BK32" s="120"/>
      <c r="BL32" s="78" t="str">
        <f t="shared" si="38"/>
        <v/>
      </c>
      <c r="BM32" s="121"/>
      <c r="BN32" s="121"/>
      <c r="BO32" s="121"/>
      <c r="BP32" s="78" t="str">
        <f t="shared" si="21"/>
        <v/>
      </c>
      <c r="BQ32" s="122"/>
      <c r="BR32" s="119"/>
      <c r="BS32" s="120"/>
      <c r="BT32" s="120"/>
      <c r="BU32" s="78" t="str">
        <f t="shared" si="39"/>
        <v/>
      </c>
      <c r="BV32" s="121"/>
      <c r="BW32" s="121"/>
      <c r="BX32" s="121"/>
      <c r="BY32" s="78" t="str">
        <f t="shared" si="22"/>
        <v/>
      </c>
      <c r="BZ32" s="122"/>
      <c r="CA32" s="119"/>
      <c r="CB32" s="120"/>
      <c r="CC32" s="120"/>
      <c r="CD32" s="78" t="str">
        <f t="shared" si="40"/>
        <v/>
      </c>
      <c r="CE32" s="121"/>
      <c r="CF32" s="121"/>
      <c r="CG32" s="121"/>
      <c r="CH32" s="78" t="str">
        <f t="shared" si="23"/>
        <v/>
      </c>
      <c r="CI32" s="122"/>
      <c r="CJ32" s="119"/>
      <c r="CK32" s="120"/>
      <c r="CL32" s="120"/>
      <c r="CM32" s="78" t="str">
        <f t="shared" si="41"/>
        <v/>
      </c>
      <c r="CN32" s="121"/>
      <c r="CO32" s="121"/>
      <c r="CP32" s="121"/>
      <c r="CQ32" s="78" t="str">
        <f t="shared" si="24"/>
        <v/>
      </c>
      <c r="CR32" s="122"/>
      <c r="CS32" s="119"/>
      <c r="CT32" s="120"/>
      <c r="CU32" s="120"/>
      <c r="CV32" s="78" t="str">
        <f t="shared" si="42"/>
        <v/>
      </c>
      <c r="CW32" s="121"/>
      <c r="CX32" s="121"/>
      <c r="CY32" s="121"/>
      <c r="CZ32" s="78" t="str">
        <f t="shared" si="25"/>
        <v/>
      </c>
      <c r="DA32" s="122"/>
      <c r="DB32" s="119"/>
      <c r="DC32" s="120"/>
      <c r="DD32" s="120"/>
      <c r="DE32" s="78" t="str">
        <f t="shared" si="43"/>
        <v/>
      </c>
      <c r="DF32" s="121"/>
      <c r="DG32" s="121"/>
      <c r="DH32" s="121"/>
      <c r="DI32" s="78" t="str">
        <f t="shared" si="26"/>
        <v/>
      </c>
      <c r="DJ32" s="122"/>
      <c r="DK32" s="119"/>
      <c r="DL32" s="120"/>
      <c r="DM32" s="120"/>
      <c r="DN32" s="78" t="str">
        <f t="shared" si="44"/>
        <v/>
      </c>
      <c r="DO32" s="121"/>
      <c r="DP32" s="121"/>
      <c r="DQ32" s="121"/>
      <c r="DR32" s="78" t="str">
        <f t="shared" si="27"/>
        <v/>
      </c>
      <c r="DS32" s="122"/>
      <c r="DT32" s="119"/>
      <c r="DU32" s="120"/>
      <c r="DV32" s="120"/>
      <c r="DW32" s="78" t="str">
        <f t="shared" si="45"/>
        <v/>
      </c>
      <c r="DX32" s="121"/>
      <c r="DY32" s="121"/>
      <c r="DZ32" s="121"/>
      <c r="EA32" s="78" t="str">
        <f t="shared" si="28"/>
        <v/>
      </c>
      <c r="EB32" s="122"/>
      <c r="EF32" s="139">
        <f t="shared" si="29"/>
        <v>0</v>
      </c>
      <c r="EG32" s="139">
        <f t="shared" si="30"/>
        <v>0</v>
      </c>
      <c r="EH32" s="139">
        <f t="shared" si="31"/>
        <v>0</v>
      </c>
    </row>
    <row r="33" spans="1:139" s="92" customFormat="1" ht="42.6" customHeight="1">
      <c r="A33" s="91" t="s">
        <v>26</v>
      </c>
      <c r="B33" s="137" t="str">
        <f>IF(INDEX('1. Informations administratives'!A35:J70,MATCH(A33,'1. Informations administratives'!A35:A70,2),2)&lt;&gt;"",INDEX('1. Informations administratives'!A35:J70,MATCH(A33,'1. Informations administratives'!A35:A70,2),2),"")</f>
        <v/>
      </c>
      <c r="C33" s="138" t="str">
        <f>IF(INDEX('1. Informations administratives'!A35:J70,MATCH(A33,'1. Informations administratives'!A35:A70,2),3)&lt;&gt;"",INDEX('1. Informations administratives'!A35:J70,MATCH(A33,'1. Informations administratives'!A35:A70,2),3),"")</f>
        <v/>
      </c>
      <c r="D33" s="129"/>
      <c r="E33" s="130"/>
      <c r="F33" s="162"/>
      <c r="G33" s="119"/>
      <c r="H33" s="120"/>
      <c r="I33" s="120"/>
      <c r="J33" s="78" t="str">
        <f t="shared" si="32"/>
        <v/>
      </c>
      <c r="K33" s="121"/>
      <c r="L33" s="121"/>
      <c r="M33" s="121"/>
      <c r="N33" s="78" t="str">
        <f t="shared" si="46"/>
        <v/>
      </c>
      <c r="O33" s="122"/>
      <c r="P33" s="119"/>
      <c r="Q33" s="120"/>
      <c r="R33" s="120"/>
      <c r="S33" s="78" t="str">
        <f t="shared" si="33"/>
        <v/>
      </c>
      <c r="T33" s="121"/>
      <c r="U33" s="121"/>
      <c r="V33" s="121"/>
      <c r="W33" s="78" t="str">
        <f t="shared" si="16"/>
        <v/>
      </c>
      <c r="X33" s="122"/>
      <c r="Y33" s="119"/>
      <c r="Z33" s="120"/>
      <c r="AA33" s="120"/>
      <c r="AB33" s="78" t="str">
        <f t="shared" si="34"/>
        <v/>
      </c>
      <c r="AC33" s="121"/>
      <c r="AD33" s="121"/>
      <c r="AE33" s="121"/>
      <c r="AF33" s="78" t="str">
        <f t="shared" si="17"/>
        <v/>
      </c>
      <c r="AG33" s="122"/>
      <c r="AH33" s="119"/>
      <c r="AI33" s="120"/>
      <c r="AJ33" s="120"/>
      <c r="AK33" s="78" t="str">
        <f t="shared" si="35"/>
        <v/>
      </c>
      <c r="AL33" s="121"/>
      <c r="AM33" s="121"/>
      <c r="AN33" s="121"/>
      <c r="AO33" s="78" t="str">
        <f t="shared" si="18"/>
        <v/>
      </c>
      <c r="AP33" s="122"/>
      <c r="AQ33" s="119"/>
      <c r="AR33" s="120"/>
      <c r="AS33" s="120"/>
      <c r="AT33" s="78" t="str">
        <f t="shared" si="36"/>
        <v/>
      </c>
      <c r="AU33" s="121"/>
      <c r="AV33" s="121"/>
      <c r="AW33" s="121"/>
      <c r="AX33" s="78" t="str">
        <f t="shared" si="19"/>
        <v/>
      </c>
      <c r="AY33" s="122"/>
      <c r="AZ33" s="119"/>
      <c r="BA33" s="120"/>
      <c r="BB33" s="120"/>
      <c r="BC33" s="78" t="str">
        <f t="shared" si="37"/>
        <v/>
      </c>
      <c r="BD33" s="121"/>
      <c r="BE33" s="121"/>
      <c r="BF33" s="121"/>
      <c r="BG33" s="78" t="str">
        <f t="shared" si="20"/>
        <v/>
      </c>
      <c r="BH33" s="122"/>
      <c r="BI33" s="119"/>
      <c r="BJ33" s="120"/>
      <c r="BK33" s="120"/>
      <c r="BL33" s="78" t="str">
        <f t="shared" si="38"/>
        <v/>
      </c>
      <c r="BM33" s="121"/>
      <c r="BN33" s="121"/>
      <c r="BO33" s="121"/>
      <c r="BP33" s="78" t="str">
        <f t="shared" si="21"/>
        <v/>
      </c>
      <c r="BQ33" s="122"/>
      <c r="BR33" s="119"/>
      <c r="BS33" s="120"/>
      <c r="BT33" s="120"/>
      <c r="BU33" s="78" t="str">
        <f t="shared" si="39"/>
        <v/>
      </c>
      <c r="BV33" s="121"/>
      <c r="BW33" s="121"/>
      <c r="BX33" s="121"/>
      <c r="BY33" s="78" t="str">
        <f t="shared" si="22"/>
        <v/>
      </c>
      <c r="BZ33" s="122"/>
      <c r="CA33" s="119"/>
      <c r="CB33" s="120"/>
      <c r="CC33" s="120"/>
      <c r="CD33" s="78" t="str">
        <f t="shared" si="40"/>
        <v/>
      </c>
      <c r="CE33" s="121"/>
      <c r="CF33" s="121"/>
      <c r="CG33" s="121"/>
      <c r="CH33" s="78" t="str">
        <f t="shared" si="23"/>
        <v/>
      </c>
      <c r="CI33" s="122"/>
      <c r="CJ33" s="119"/>
      <c r="CK33" s="120"/>
      <c r="CL33" s="120"/>
      <c r="CM33" s="78" t="str">
        <f t="shared" si="41"/>
        <v/>
      </c>
      <c r="CN33" s="121"/>
      <c r="CO33" s="121"/>
      <c r="CP33" s="121"/>
      <c r="CQ33" s="78" t="str">
        <f t="shared" si="24"/>
        <v/>
      </c>
      <c r="CR33" s="122"/>
      <c r="CS33" s="119"/>
      <c r="CT33" s="120"/>
      <c r="CU33" s="120"/>
      <c r="CV33" s="78" t="str">
        <f t="shared" si="42"/>
        <v/>
      </c>
      <c r="CW33" s="121"/>
      <c r="CX33" s="121"/>
      <c r="CY33" s="121"/>
      <c r="CZ33" s="78" t="str">
        <f t="shared" si="25"/>
        <v/>
      </c>
      <c r="DA33" s="122"/>
      <c r="DB33" s="119"/>
      <c r="DC33" s="120"/>
      <c r="DD33" s="120"/>
      <c r="DE33" s="78" t="str">
        <f t="shared" si="43"/>
        <v/>
      </c>
      <c r="DF33" s="121"/>
      <c r="DG33" s="121"/>
      <c r="DH33" s="121"/>
      <c r="DI33" s="78" t="str">
        <f t="shared" si="26"/>
        <v/>
      </c>
      <c r="DJ33" s="122"/>
      <c r="DK33" s="119"/>
      <c r="DL33" s="120"/>
      <c r="DM33" s="120"/>
      <c r="DN33" s="78" t="str">
        <f t="shared" si="44"/>
        <v/>
      </c>
      <c r="DO33" s="121"/>
      <c r="DP33" s="121"/>
      <c r="DQ33" s="121"/>
      <c r="DR33" s="78" t="str">
        <f t="shared" si="27"/>
        <v/>
      </c>
      <c r="DS33" s="122"/>
      <c r="DT33" s="119"/>
      <c r="DU33" s="120"/>
      <c r="DV33" s="120"/>
      <c r="DW33" s="78" t="str">
        <f t="shared" si="45"/>
        <v/>
      </c>
      <c r="DX33" s="121"/>
      <c r="DY33" s="121"/>
      <c r="DZ33" s="121"/>
      <c r="EA33" s="78" t="str">
        <f t="shared" si="28"/>
        <v/>
      </c>
      <c r="EB33" s="122"/>
      <c r="EF33" s="139">
        <f t="shared" si="29"/>
        <v>0</v>
      </c>
      <c r="EG33" s="139">
        <f t="shared" si="30"/>
        <v>0</v>
      </c>
      <c r="EH33" s="139">
        <f t="shared" si="31"/>
        <v>0</v>
      </c>
    </row>
    <row r="34" spans="1:139" s="92" customFormat="1" ht="42.6" customHeight="1">
      <c r="A34" s="91" t="s">
        <v>27</v>
      </c>
      <c r="B34" s="137" t="str">
        <f>IF(INDEX('1. Informations administratives'!A36:J71,MATCH(A34,'1. Informations administratives'!A36:A71,2),2)&lt;&gt;"",INDEX('1. Informations administratives'!A36:J71,MATCH(A34,'1. Informations administratives'!A36:A71,2),2),"")</f>
        <v/>
      </c>
      <c r="C34" s="138" t="str">
        <f>IF(INDEX('1. Informations administratives'!A36:J71,MATCH(A34,'1. Informations administratives'!A36:A71,2),3)&lt;&gt;"",INDEX('1. Informations administratives'!A36:J71,MATCH(A34,'1. Informations administratives'!A36:A71,2),3),"")</f>
        <v/>
      </c>
      <c r="D34" s="129"/>
      <c r="E34" s="130"/>
      <c r="F34" s="162"/>
      <c r="G34" s="119"/>
      <c r="H34" s="120"/>
      <c r="I34" s="120"/>
      <c r="J34" s="78" t="str">
        <f t="shared" si="32"/>
        <v/>
      </c>
      <c r="K34" s="121"/>
      <c r="L34" s="121"/>
      <c r="M34" s="121"/>
      <c r="N34" s="78" t="str">
        <f t="shared" si="46"/>
        <v/>
      </c>
      <c r="O34" s="122"/>
      <c r="P34" s="119"/>
      <c r="Q34" s="120"/>
      <c r="R34" s="120"/>
      <c r="S34" s="78" t="str">
        <f t="shared" si="33"/>
        <v/>
      </c>
      <c r="T34" s="121"/>
      <c r="U34" s="121"/>
      <c r="V34" s="121"/>
      <c r="W34" s="78" t="str">
        <f t="shared" si="16"/>
        <v/>
      </c>
      <c r="X34" s="122"/>
      <c r="Y34" s="119"/>
      <c r="Z34" s="120"/>
      <c r="AA34" s="120"/>
      <c r="AB34" s="78" t="str">
        <f t="shared" si="34"/>
        <v/>
      </c>
      <c r="AC34" s="121"/>
      <c r="AD34" s="121"/>
      <c r="AE34" s="121"/>
      <c r="AF34" s="78" t="str">
        <f t="shared" si="17"/>
        <v/>
      </c>
      <c r="AG34" s="122"/>
      <c r="AH34" s="119"/>
      <c r="AI34" s="120"/>
      <c r="AJ34" s="120"/>
      <c r="AK34" s="78" t="str">
        <f t="shared" si="35"/>
        <v/>
      </c>
      <c r="AL34" s="121"/>
      <c r="AM34" s="121"/>
      <c r="AN34" s="121"/>
      <c r="AO34" s="78" t="str">
        <f t="shared" si="18"/>
        <v/>
      </c>
      <c r="AP34" s="122"/>
      <c r="AQ34" s="119"/>
      <c r="AR34" s="120"/>
      <c r="AS34" s="120"/>
      <c r="AT34" s="78" t="str">
        <f t="shared" si="36"/>
        <v/>
      </c>
      <c r="AU34" s="121"/>
      <c r="AV34" s="121"/>
      <c r="AW34" s="121"/>
      <c r="AX34" s="78" t="str">
        <f t="shared" si="19"/>
        <v/>
      </c>
      <c r="AY34" s="122"/>
      <c r="AZ34" s="119"/>
      <c r="BA34" s="120"/>
      <c r="BB34" s="120"/>
      <c r="BC34" s="78" t="str">
        <f t="shared" si="37"/>
        <v/>
      </c>
      <c r="BD34" s="121"/>
      <c r="BE34" s="121"/>
      <c r="BF34" s="121"/>
      <c r="BG34" s="78" t="str">
        <f t="shared" si="20"/>
        <v/>
      </c>
      <c r="BH34" s="122"/>
      <c r="BI34" s="119"/>
      <c r="BJ34" s="120"/>
      <c r="BK34" s="120"/>
      <c r="BL34" s="78" t="str">
        <f t="shared" si="38"/>
        <v/>
      </c>
      <c r="BM34" s="121"/>
      <c r="BN34" s="121"/>
      <c r="BO34" s="121"/>
      <c r="BP34" s="78" t="str">
        <f t="shared" si="21"/>
        <v/>
      </c>
      <c r="BQ34" s="122"/>
      <c r="BR34" s="119"/>
      <c r="BS34" s="120"/>
      <c r="BT34" s="120"/>
      <c r="BU34" s="78" t="str">
        <f t="shared" si="39"/>
        <v/>
      </c>
      <c r="BV34" s="121"/>
      <c r="BW34" s="121"/>
      <c r="BX34" s="121"/>
      <c r="BY34" s="78" t="str">
        <f t="shared" si="22"/>
        <v/>
      </c>
      <c r="BZ34" s="122"/>
      <c r="CA34" s="119"/>
      <c r="CB34" s="120"/>
      <c r="CC34" s="120"/>
      <c r="CD34" s="78" t="str">
        <f t="shared" si="40"/>
        <v/>
      </c>
      <c r="CE34" s="121"/>
      <c r="CF34" s="121"/>
      <c r="CG34" s="121"/>
      <c r="CH34" s="78" t="str">
        <f t="shared" si="23"/>
        <v/>
      </c>
      <c r="CI34" s="122"/>
      <c r="CJ34" s="119"/>
      <c r="CK34" s="120"/>
      <c r="CL34" s="120"/>
      <c r="CM34" s="78" t="str">
        <f t="shared" si="41"/>
        <v/>
      </c>
      <c r="CN34" s="121"/>
      <c r="CO34" s="121"/>
      <c r="CP34" s="121"/>
      <c r="CQ34" s="78" t="str">
        <f t="shared" si="24"/>
        <v/>
      </c>
      <c r="CR34" s="122"/>
      <c r="CS34" s="119"/>
      <c r="CT34" s="120"/>
      <c r="CU34" s="120"/>
      <c r="CV34" s="78" t="str">
        <f t="shared" si="42"/>
        <v/>
      </c>
      <c r="CW34" s="121"/>
      <c r="CX34" s="121"/>
      <c r="CY34" s="121"/>
      <c r="CZ34" s="78" t="str">
        <f t="shared" si="25"/>
        <v/>
      </c>
      <c r="DA34" s="122"/>
      <c r="DB34" s="119"/>
      <c r="DC34" s="120"/>
      <c r="DD34" s="120"/>
      <c r="DE34" s="78" t="str">
        <f t="shared" si="43"/>
        <v/>
      </c>
      <c r="DF34" s="121"/>
      <c r="DG34" s="121"/>
      <c r="DH34" s="121"/>
      <c r="DI34" s="78" t="str">
        <f t="shared" si="26"/>
        <v/>
      </c>
      <c r="DJ34" s="122"/>
      <c r="DK34" s="119"/>
      <c r="DL34" s="120"/>
      <c r="DM34" s="120"/>
      <c r="DN34" s="78" t="str">
        <f t="shared" si="44"/>
        <v/>
      </c>
      <c r="DO34" s="121"/>
      <c r="DP34" s="121"/>
      <c r="DQ34" s="121"/>
      <c r="DR34" s="78" t="str">
        <f t="shared" si="27"/>
        <v/>
      </c>
      <c r="DS34" s="122"/>
      <c r="DT34" s="119"/>
      <c r="DU34" s="120"/>
      <c r="DV34" s="120"/>
      <c r="DW34" s="78" t="str">
        <f t="shared" si="45"/>
        <v/>
      </c>
      <c r="DX34" s="121"/>
      <c r="DY34" s="121"/>
      <c r="DZ34" s="121"/>
      <c r="EA34" s="78" t="str">
        <f t="shared" si="28"/>
        <v/>
      </c>
      <c r="EB34" s="122"/>
      <c r="EF34" s="139">
        <f t="shared" si="29"/>
        <v>0</v>
      </c>
      <c r="EG34" s="139">
        <f t="shared" si="30"/>
        <v>0</v>
      </c>
      <c r="EH34" s="139">
        <f t="shared" si="31"/>
        <v>0</v>
      </c>
    </row>
    <row r="35" spans="1:139" s="92" customFormat="1" ht="42.6" customHeight="1">
      <c r="A35" s="91" t="s">
        <v>28</v>
      </c>
      <c r="B35" s="137" t="str">
        <f>IF(INDEX('1. Informations administratives'!A37:J72,MATCH(A35,'1. Informations administratives'!A37:A72,2),2)&lt;&gt;"",INDEX('1. Informations administratives'!A37:J72,MATCH(A35,'1. Informations administratives'!A37:A72,2),2),"")</f>
        <v/>
      </c>
      <c r="C35" s="138" t="str">
        <f>IF(INDEX('1. Informations administratives'!A37:J72,MATCH(A35,'1. Informations administratives'!A37:A72,2),3)&lt;&gt;"",INDEX('1. Informations administratives'!A37:J72,MATCH(A35,'1. Informations administratives'!A37:A72,2),3),"")</f>
        <v/>
      </c>
      <c r="D35" s="129"/>
      <c r="E35" s="130"/>
      <c r="F35" s="162"/>
      <c r="G35" s="119"/>
      <c r="H35" s="120"/>
      <c r="I35" s="120"/>
      <c r="J35" s="78" t="str">
        <f t="shared" si="32"/>
        <v/>
      </c>
      <c r="K35" s="121"/>
      <c r="L35" s="121"/>
      <c r="M35" s="121"/>
      <c r="N35" s="78" t="str">
        <f t="shared" si="46"/>
        <v/>
      </c>
      <c r="O35" s="122"/>
      <c r="P35" s="119"/>
      <c r="Q35" s="120"/>
      <c r="R35" s="120"/>
      <c r="S35" s="78" t="str">
        <f t="shared" si="33"/>
        <v/>
      </c>
      <c r="T35" s="121"/>
      <c r="U35" s="121"/>
      <c r="V35" s="121"/>
      <c r="W35" s="78" t="str">
        <f t="shared" si="16"/>
        <v/>
      </c>
      <c r="X35" s="122"/>
      <c r="Y35" s="119"/>
      <c r="Z35" s="120"/>
      <c r="AA35" s="120"/>
      <c r="AB35" s="78" t="str">
        <f t="shared" si="34"/>
        <v/>
      </c>
      <c r="AC35" s="121"/>
      <c r="AD35" s="121"/>
      <c r="AE35" s="121"/>
      <c r="AF35" s="78" t="str">
        <f t="shared" si="17"/>
        <v/>
      </c>
      <c r="AG35" s="122"/>
      <c r="AH35" s="119"/>
      <c r="AI35" s="120"/>
      <c r="AJ35" s="120"/>
      <c r="AK35" s="78" t="str">
        <f t="shared" si="35"/>
        <v/>
      </c>
      <c r="AL35" s="121"/>
      <c r="AM35" s="121"/>
      <c r="AN35" s="121"/>
      <c r="AO35" s="78" t="str">
        <f t="shared" si="18"/>
        <v/>
      </c>
      <c r="AP35" s="122"/>
      <c r="AQ35" s="119"/>
      <c r="AR35" s="120"/>
      <c r="AS35" s="120"/>
      <c r="AT35" s="78" t="str">
        <f t="shared" si="36"/>
        <v/>
      </c>
      <c r="AU35" s="121"/>
      <c r="AV35" s="121"/>
      <c r="AW35" s="121"/>
      <c r="AX35" s="78" t="str">
        <f t="shared" si="19"/>
        <v/>
      </c>
      <c r="AY35" s="122"/>
      <c r="AZ35" s="119"/>
      <c r="BA35" s="120"/>
      <c r="BB35" s="120"/>
      <c r="BC35" s="78" t="str">
        <f t="shared" si="37"/>
        <v/>
      </c>
      <c r="BD35" s="121"/>
      <c r="BE35" s="121"/>
      <c r="BF35" s="121"/>
      <c r="BG35" s="78" t="str">
        <f t="shared" si="20"/>
        <v/>
      </c>
      <c r="BH35" s="122"/>
      <c r="BI35" s="119"/>
      <c r="BJ35" s="120"/>
      <c r="BK35" s="120"/>
      <c r="BL35" s="78" t="str">
        <f t="shared" si="38"/>
        <v/>
      </c>
      <c r="BM35" s="121"/>
      <c r="BN35" s="121"/>
      <c r="BO35" s="121"/>
      <c r="BP35" s="78" t="str">
        <f t="shared" si="21"/>
        <v/>
      </c>
      <c r="BQ35" s="122"/>
      <c r="BR35" s="119"/>
      <c r="BS35" s="120"/>
      <c r="BT35" s="120"/>
      <c r="BU35" s="78" t="str">
        <f t="shared" si="39"/>
        <v/>
      </c>
      <c r="BV35" s="121"/>
      <c r="BW35" s="121"/>
      <c r="BX35" s="121"/>
      <c r="BY35" s="78" t="str">
        <f t="shared" si="22"/>
        <v/>
      </c>
      <c r="BZ35" s="122"/>
      <c r="CA35" s="119"/>
      <c r="CB35" s="120"/>
      <c r="CC35" s="120"/>
      <c r="CD35" s="78" t="str">
        <f t="shared" si="40"/>
        <v/>
      </c>
      <c r="CE35" s="121"/>
      <c r="CF35" s="121"/>
      <c r="CG35" s="121"/>
      <c r="CH35" s="78" t="str">
        <f t="shared" si="23"/>
        <v/>
      </c>
      <c r="CI35" s="122"/>
      <c r="CJ35" s="119"/>
      <c r="CK35" s="120"/>
      <c r="CL35" s="120"/>
      <c r="CM35" s="78" t="str">
        <f t="shared" si="41"/>
        <v/>
      </c>
      <c r="CN35" s="121"/>
      <c r="CO35" s="121"/>
      <c r="CP35" s="121"/>
      <c r="CQ35" s="78" t="str">
        <f t="shared" si="24"/>
        <v/>
      </c>
      <c r="CR35" s="122"/>
      <c r="CS35" s="119"/>
      <c r="CT35" s="120"/>
      <c r="CU35" s="120"/>
      <c r="CV35" s="78" t="str">
        <f t="shared" si="42"/>
        <v/>
      </c>
      <c r="CW35" s="121"/>
      <c r="CX35" s="121"/>
      <c r="CY35" s="121"/>
      <c r="CZ35" s="78" t="str">
        <f t="shared" si="25"/>
        <v/>
      </c>
      <c r="DA35" s="122"/>
      <c r="DB35" s="119"/>
      <c r="DC35" s="120"/>
      <c r="DD35" s="120"/>
      <c r="DE35" s="78" t="str">
        <f t="shared" si="43"/>
        <v/>
      </c>
      <c r="DF35" s="121"/>
      <c r="DG35" s="121"/>
      <c r="DH35" s="121"/>
      <c r="DI35" s="78" t="str">
        <f t="shared" si="26"/>
        <v/>
      </c>
      <c r="DJ35" s="122"/>
      <c r="DK35" s="119"/>
      <c r="DL35" s="120"/>
      <c r="DM35" s="120"/>
      <c r="DN35" s="78" t="str">
        <f t="shared" si="44"/>
        <v/>
      </c>
      <c r="DO35" s="121"/>
      <c r="DP35" s="121"/>
      <c r="DQ35" s="121"/>
      <c r="DR35" s="78" t="str">
        <f t="shared" si="27"/>
        <v/>
      </c>
      <c r="DS35" s="122"/>
      <c r="DT35" s="119"/>
      <c r="DU35" s="120"/>
      <c r="DV35" s="120"/>
      <c r="DW35" s="78" t="str">
        <f t="shared" si="45"/>
        <v/>
      </c>
      <c r="DX35" s="121"/>
      <c r="DY35" s="121"/>
      <c r="DZ35" s="121"/>
      <c r="EA35" s="78" t="str">
        <f t="shared" si="28"/>
        <v/>
      </c>
      <c r="EB35" s="122"/>
      <c r="EF35" s="139">
        <f t="shared" si="29"/>
        <v>0</v>
      </c>
      <c r="EG35" s="139">
        <f t="shared" si="30"/>
        <v>0</v>
      </c>
      <c r="EH35" s="139">
        <f t="shared" si="31"/>
        <v>0</v>
      </c>
    </row>
    <row r="36" spans="1:139" s="92" customFormat="1" ht="42.6" customHeight="1">
      <c r="A36" s="91" t="s">
        <v>29</v>
      </c>
      <c r="B36" s="137" t="str">
        <f>IF(INDEX('1. Informations administratives'!A38:J73,MATCH(A36,'1. Informations administratives'!A38:A73,2),2)&lt;&gt;"",INDEX('1. Informations administratives'!A38:J73,MATCH(A36,'1. Informations administratives'!A38:A73,2),2),"")</f>
        <v/>
      </c>
      <c r="C36" s="138" t="str">
        <f>IF(INDEX('1. Informations administratives'!A38:J73,MATCH(A36,'1. Informations administratives'!A38:A73,2),3)&lt;&gt;"",INDEX('1. Informations administratives'!A38:J73,MATCH(A36,'1. Informations administratives'!A38:A73,2),3),"")</f>
        <v/>
      </c>
      <c r="D36" s="129"/>
      <c r="E36" s="130"/>
      <c r="F36" s="162"/>
      <c r="G36" s="119"/>
      <c r="H36" s="120"/>
      <c r="I36" s="120"/>
      <c r="J36" s="78" t="str">
        <f t="shared" si="32"/>
        <v/>
      </c>
      <c r="K36" s="121"/>
      <c r="L36" s="121"/>
      <c r="M36" s="121"/>
      <c r="N36" s="78" t="str">
        <f t="shared" si="46"/>
        <v/>
      </c>
      <c r="O36" s="122"/>
      <c r="P36" s="119"/>
      <c r="Q36" s="120"/>
      <c r="R36" s="120"/>
      <c r="S36" s="78" t="str">
        <f t="shared" si="33"/>
        <v/>
      </c>
      <c r="T36" s="121"/>
      <c r="U36" s="121"/>
      <c r="V36" s="121"/>
      <c r="W36" s="78" t="str">
        <f t="shared" si="16"/>
        <v/>
      </c>
      <c r="X36" s="122"/>
      <c r="Y36" s="119"/>
      <c r="Z36" s="120"/>
      <c r="AA36" s="120"/>
      <c r="AB36" s="78" t="str">
        <f t="shared" si="34"/>
        <v/>
      </c>
      <c r="AC36" s="121"/>
      <c r="AD36" s="121"/>
      <c r="AE36" s="121"/>
      <c r="AF36" s="78" t="str">
        <f t="shared" si="17"/>
        <v/>
      </c>
      <c r="AG36" s="122"/>
      <c r="AH36" s="119"/>
      <c r="AI36" s="120"/>
      <c r="AJ36" s="120"/>
      <c r="AK36" s="78" t="str">
        <f t="shared" si="35"/>
        <v/>
      </c>
      <c r="AL36" s="121"/>
      <c r="AM36" s="121"/>
      <c r="AN36" s="121"/>
      <c r="AO36" s="78" t="str">
        <f t="shared" si="18"/>
        <v/>
      </c>
      <c r="AP36" s="122"/>
      <c r="AQ36" s="119"/>
      <c r="AR36" s="120"/>
      <c r="AS36" s="120"/>
      <c r="AT36" s="78" t="str">
        <f t="shared" si="36"/>
        <v/>
      </c>
      <c r="AU36" s="121"/>
      <c r="AV36" s="121"/>
      <c r="AW36" s="121"/>
      <c r="AX36" s="78" t="str">
        <f t="shared" si="19"/>
        <v/>
      </c>
      <c r="AY36" s="122"/>
      <c r="AZ36" s="119"/>
      <c r="BA36" s="120"/>
      <c r="BB36" s="120"/>
      <c r="BC36" s="78" t="str">
        <f t="shared" si="37"/>
        <v/>
      </c>
      <c r="BD36" s="121"/>
      <c r="BE36" s="121"/>
      <c r="BF36" s="121"/>
      <c r="BG36" s="78" t="str">
        <f t="shared" si="20"/>
        <v/>
      </c>
      <c r="BH36" s="122"/>
      <c r="BI36" s="119"/>
      <c r="BJ36" s="120"/>
      <c r="BK36" s="120"/>
      <c r="BL36" s="78" t="str">
        <f t="shared" si="38"/>
        <v/>
      </c>
      <c r="BM36" s="121"/>
      <c r="BN36" s="121"/>
      <c r="BO36" s="121"/>
      <c r="BP36" s="78" t="str">
        <f t="shared" si="21"/>
        <v/>
      </c>
      <c r="BQ36" s="122"/>
      <c r="BR36" s="119"/>
      <c r="BS36" s="120"/>
      <c r="BT36" s="120"/>
      <c r="BU36" s="78" t="str">
        <f t="shared" si="39"/>
        <v/>
      </c>
      <c r="BV36" s="121"/>
      <c r="BW36" s="121"/>
      <c r="BX36" s="121"/>
      <c r="BY36" s="78" t="str">
        <f t="shared" si="22"/>
        <v/>
      </c>
      <c r="BZ36" s="122"/>
      <c r="CA36" s="119"/>
      <c r="CB36" s="120"/>
      <c r="CC36" s="120"/>
      <c r="CD36" s="78" t="str">
        <f t="shared" si="40"/>
        <v/>
      </c>
      <c r="CE36" s="121"/>
      <c r="CF36" s="121"/>
      <c r="CG36" s="121"/>
      <c r="CH36" s="78" t="str">
        <f t="shared" si="23"/>
        <v/>
      </c>
      <c r="CI36" s="122"/>
      <c r="CJ36" s="119"/>
      <c r="CK36" s="120"/>
      <c r="CL36" s="120"/>
      <c r="CM36" s="78" t="str">
        <f t="shared" si="41"/>
        <v/>
      </c>
      <c r="CN36" s="121"/>
      <c r="CO36" s="121"/>
      <c r="CP36" s="121"/>
      <c r="CQ36" s="78" t="str">
        <f t="shared" si="24"/>
        <v/>
      </c>
      <c r="CR36" s="122"/>
      <c r="CS36" s="119"/>
      <c r="CT36" s="120"/>
      <c r="CU36" s="120"/>
      <c r="CV36" s="78" t="str">
        <f t="shared" si="42"/>
        <v/>
      </c>
      <c r="CW36" s="121"/>
      <c r="CX36" s="121"/>
      <c r="CY36" s="121"/>
      <c r="CZ36" s="78" t="str">
        <f t="shared" si="25"/>
        <v/>
      </c>
      <c r="DA36" s="122"/>
      <c r="DB36" s="119"/>
      <c r="DC36" s="120"/>
      <c r="DD36" s="120"/>
      <c r="DE36" s="78" t="str">
        <f t="shared" si="43"/>
        <v/>
      </c>
      <c r="DF36" s="121"/>
      <c r="DG36" s="121"/>
      <c r="DH36" s="121"/>
      <c r="DI36" s="78" t="str">
        <f t="shared" si="26"/>
        <v/>
      </c>
      <c r="DJ36" s="122"/>
      <c r="DK36" s="119"/>
      <c r="DL36" s="120"/>
      <c r="DM36" s="120"/>
      <c r="DN36" s="78" t="str">
        <f t="shared" si="44"/>
        <v/>
      </c>
      <c r="DO36" s="121"/>
      <c r="DP36" s="121"/>
      <c r="DQ36" s="121"/>
      <c r="DR36" s="78" t="str">
        <f t="shared" si="27"/>
        <v/>
      </c>
      <c r="DS36" s="122"/>
      <c r="DT36" s="119"/>
      <c r="DU36" s="120"/>
      <c r="DV36" s="120"/>
      <c r="DW36" s="78" t="str">
        <f t="shared" si="45"/>
        <v/>
      </c>
      <c r="DX36" s="121"/>
      <c r="DY36" s="121"/>
      <c r="DZ36" s="121"/>
      <c r="EA36" s="78" t="str">
        <f t="shared" si="28"/>
        <v/>
      </c>
      <c r="EB36" s="122"/>
      <c r="EF36" s="139">
        <f t="shared" si="29"/>
        <v>0</v>
      </c>
      <c r="EG36" s="139">
        <f t="shared" si="30"/>
        <v>0</v>
      </c>
      <c r="EH36" s="139">
        <f t="shared" si="31"/>
        <v>0</v>
      </c>
    </row>
    <row r="37" spans="1:139" s="92" customFormat="1" ht="42.6" customHeight="1">
      <c r="A37" s="91" t="s">
        <v>69</v>
      </c>
      <c r="B37" s="137" t="str">
        <f>IF(INDEX('1. Informations administratives'!A39:J74,MATCH(A37,'1. Informations administratives'!A39:A74,2),2)&lt;&gt;"",INDEX('1. Informations administratives'!A39:J74,MATCH(A37,'1. Informations administratives'!A39:A74,2),2),"")</f>
        <v/>
      </c>
      <c r="C37" s="138" t="str">
        <f>IF(INDEX('1. Informations administratives'!A39:J74,MATCH(A37,'1. Informations administratives'!A39:A74,2),3)&lt;&gt;"",INDEX('1. Informations administratives'!A39:J74,MATCH(A37,'1. Informations administratives'!A39:A74,2),3),"")</f>
        <v/>
      </c>
      <c r="D37" s="129"/>
      <c r="E37" s="130"/>
      <c r="F37" s="162"/>
      <c r="G37" s="119"/>
      <c r="H37" s="120"/>
      <c r="I37" s="120"/>
      <c r="J37" s="78" t="str">
        <f t="shared" si="32"/>
        <v/>
      </c>
      <c r="K37" s="121"/>
      <c r="L37" s="121"/>
      <c r="M37" s="121"/>
      <c r="N37" s="78" t="str">
        <f t="shared" si="46"/>
        <v/>
      </c>
      <c r="O37" s="122"/>
      <c r="P37" s="119"/>
      <c r="Q37" s="120"/>
      <c r="R37" s="120"/>
      <c r="S37" s="78" t="str">
        <f t="shared" si="33"/>
        <v/>
      </c>
      <c r="T37" s="121"/>
      <c r="U37" s="121"/>
      <c r="V37" s="121"/>
      <c r="W37" s="78" t="str">
        <f t="shared" si="16"/>
        <v/>
      </c>
      <c r="X37" s="122"/>
      <c r="Y37" s="119"/>
      <c r="Z37" s="120"/>
      <c r="AA37" s="120"/>
      <c r="AB37" s="78" t="str">
        <f t="shared" si="34"/>
        <v/>
      </c>
      <c r="AC37" s="121"/>
      <c r="AD37" s="121"/>
      <c r="AE37" s="121"/>
      <c r="AF37" s="78" t="str">
        <f t="shared" si="17"/>
        <v/>
      </c>
      <c r="AG37" s="122"/>
      <c r="AH37" s="119"/>
      <c r="AI37" s="120"/>
      <c r="AJ37" s="120"/>
      <c r="AK37" s="78" t="str">
        <f t="shared" si="35"/>
        <v/>
      </c>
      <c r="AL37" s="121"/>
      <c r="AM37" s="121"/>
      <c r="AN37" s="121"/>
      <c r="AO37" s="78" t="str">
        <f t="shared" si="18"/>
        <v/>
      </c>
      <c r="AP37" s="122"/>
      <c r="AQ37" s="119"/>
      <c r="AR37" s="120"/>
      <c r="AS37" s="120"/>
      <c r="AT37" s="78" t="str">
        <f t="shared" si="36"/>
        <v/>
      </c>
      <c r="AU37" s="121"/>
      <c r="AV37" s="121"/>
      <c r="AW37" s="121"/>
      <c r="AX37" s="78" t="str">
        <f t="shared" si="19"/>
        <v/>
      </c>
      <c r="AY37" s="122"/>
      <c r="AZ37" s="119"/>
      <c r="BA37" s="120"/>
      <c r="BB37" s="120"/>
      <c r="BC37" s="78" t="str">
        <f t="shared" si="37"/>
        <v/>
      </c>
      <c r="BD37" s="121"/>
      <c r="BE37" s="121"/>
      <c r="BF37" s="121"/>
      <c r="BG37" s="78" t="str">
        <f t="shared" si="20"/>
        <v/>
      </c>
      <c r="BH37" s="122"/>
      <c r="BI37" s="119"/>
      <c r="BJ37" s="120"/>
      <c r="BK37" s="120"/>
      <c r="BL37" s="78" t="str">
        <f t="shared" si="38"/>
        <v/>
      </c>
      <c r="BM37" s="121"/>
      <c r="BN37" s="121"/>
      <c r="BO37" s="121"/>
      <c r="BP37" s="78" t="str">
        <f t="shared" si="21"/>
        <v/>
      </c>
      <c r="BQ37" s="122"/>
      <c r="BR37" s="119"/>
      <c r="BS37" s="120"/>
      <c r="BT37" s="120"/>
      <c r="BU37" s="78" t="str">
        <f t="shared" si="39"/>
        <v/>
      </c>
      <c r="BV37" s="121"/>
      <c r="BW37" s="121"/>
      <c r="BX37" s="121"/>
      <c r="BY37" s="78" t="str">
        <f t="shared" si="22"/>
        <v/>
      </c>
      <c r="BZ37" s="122"/>
      <c r="CA37" s="119"/>
      <c r="CB37" s="120"/>
      <c r="CC37" s="120"/>
      <c r="CD37" s="78" t="str">
        <f t="shared" si="40"/>
        <v/>
      </c>
      <c r="CE37" s="121"/>
      <c r="CF37" s="121"/>
      <c r="CG37" s="121"/>
      <c r="CH37" s="78" t="str">
        <f t="shared" si="23"/>
        <v/>
      </c>
      <c r="CI37" s="122"/>
      <c r="CJ37" s="119"/>
      <c r="CK37" s="120"/>
      <c r="CL37" s="120"/>
      <c r="CM37" s="78" t="str">
        <f t="shared" si="41"/>
        <v/>
      </c>
      <c r="CN37" s="121"/>
      <c r="CO37" s="121"/>
      <c r="CP37" s="121"/>
      <c r="CQ37" s="78" t="str">
        <f t="shared" si="24"/>
        <v/>
      </c>
      <c r="CR37" s="122"/>
      <c r="CS37" s="119"/>
      <c r="CT37" s="120"/>
      <c r="CU37" s="120"/>
      <c r="CV37" s="78" t="str">
        <f t="shared" si="42"/>
        <v/>
      </c>
      <c r="CW37" s="121"/>
      <c r="CX37" s="121"/>
      <c r="CY37" s="121"/>
      <c r="CZ37" s="78" t="str">
        <f t="shared" si="25"/>
        <v/>
      </c>
      <c r="DA37" s="122"/>
      <c r="DB37" s="119"/>
      <c r="DC37" s="120"/>
      <c r="DD37" s="120"/>
      <c r="DE37" s="78" t="str">
        <f t="shared" si="43"/>
        <v/>
      </c>
      <c r="DF37" s="121"/>
      <c r="DG37" s="121"/>
      <c r="DH37" s="121"/>
      <c r="DI37" s="78" t="str">
        <f t="shared" si="26"/>
        <v/>
      </c>
      <c r="DJ37" s="122"/>
      <c r="DK37" s="119"/>
      <c r="DL37" s="120"/>
      <c r="DM37" s="120"/>
      <c r="DN37" s="78" t="str">
        <f t="shared" si="44"/>
        <v/>
      </c>
      <c r="DO37" s="121"/>
      <c r="DP37" s="121"/>
      <c r="DQ37" s="121"/>
      <c r="DR37" s="78" t="str">
        <f t="shared" si="27"/>
        <v/>
      </c>
      <c r="DS37" s="122"/>
      <c r="DT37" s="119"/>
      <c r="DU37" s="120"/>
      <c r="DV37" s="120"/>
      <c r="DW37" s="78" t="str">
        <f t="shared" si="45"/>
        <v/>
      </c>
      <c r="DX37" s="121"/>
      <c r="DY37" s="121"/>
      <c r="DZ37" s="121"/>
      <c r="EA37" s="78" t="str">
        <f t="shared" si="28"/>
        <v/>
      </c>
      <c r="EB37" s="122"/>
      <c r="EF37" s="139">
        <f t="shared" si="29"/>
        <v>0</v>
      </c>
      <c r="EG37" s="139">
        <f t="shared" si="30"/>
        <v>0</v>
      </c>
      <c r="EH37" s="139">
        <f t="shared" si="31"/>
        <v>0</v>
      </c>
    </row>
    <row r="38" spans="1:139" s="92" customFormat="1" ht="42.6" customHeight="1">
      <c r="A38" s="91" t="s">
        <v>70</v>
      </c>
      <c r="B38" s="137" t="str">
        <f>IF(INDEX('1. Informations administratives'!A40:J75,MATCH(A38,'1. Informations administratives'!A40:A75,2),2)&lt;&gt;"",INDEX('1. Informations administratives'!A40:J75,MATCH(A38,'1. Informations administratives'!A40:A75,2),2),"")</f>
        <v/>
      </c>
      <c r="C38" s="138" t="str">
        <f>IF(INDEX('1. Informations administratives'!A40:J75,MATCH(A38,'1. Informations administratives'!A40:A75,2),3)&lt;&gt;"",INDEX('1. Informations administratives'!A40:J75,MATCH(A38,'1. Informations administratives'!A40:A75,2),3),"")</f>
        <v/>
      </c>
      <c r="D38" s="129"/>
      <c r="E38" s="130"/>
      <c r="F38" s="162"/>
      <c r="G38" s="119"/>
      <c r="H38" s="120"/>
      <c r="I38" s="120"/>
      <c r="J38" s="78" t="str">
        <f t="shared" si="32"/>
        <v/>
      </c>
      <c r="K38" s="121"/>
      <c r="L38" s="121"/>
      <c r="M38" s="121"/>
      <c r="N38" s="78" t="str">
        <f t="shared" si="46"/>
        <v/>
      </c>
      <c r="O38" s="122"/>
      <c r="P38" s="119"/>
      <c r="Q38" s="120"/>
      <c r="R38" s="120"/>
      <c r="S38" s="78" t="str">
        <f t="shared" si="33"/>
        <v/>
      </c>
      <c r="T38" s="121"/>
      <c r="U38" s="121"/>
      <c r="V38" s="121"/>
      <c r="W38" s="78" t="str">
        <f t="shared" si="16"/>
        <v/>
      </c>
      <c r="X38" s="122"/>
      <c r="Y38" s="119"/>
      <c r="Z38" s="120"/>
      <c r="AA38" s="120"/>
      <c r="AB38" s="78" t="str">
        <f t="shared" si="34"/>
        <v/>
      </c>
      <c r="AC38" s="121"/>
      <c r="AD38" s="121"/>
      <c r="AE38" s="121"/>
      <c r="AF38" s="78" t="str">
        <f t="shared" si="17"/>
        <v/>
      </c>
      <c r="AG38" s="122"/>
      <c r="AH38" s="119"/>
      <c r="AI38" s="120"/>
      <c r="AJ38" s="120"/>
      <c r="AK38" s="78" t="str">
        <f t="shared" si="35"/>
        <v/>
      </c>
      <c r="AL38" s="121"/>
      <c r="AM38" s="121"/>
      <c r="AN38" s="121"/>
      <c r="AO38" s="78" t="str">
        <f t="shared" si="18"/>
        <v/>
      </c>
      <c r="AP38" s="122"/>
      <c r="AQ38" s="119"/>
      <c r="AR38" s="120"/>
      <c r="AS38" s="120"/>
      <c r="AT38" s="78" t="str">
        <f t="shared" si="36"/>
        <v/>
      </c>
      <c r="AU38" s="121"/>
      <c r="AV38" s="121"/>
      <c r="AW38" s="121"/>
      <c r="AX38" s="78" t="str">
        <f t="shared" si="19"/>
        <v/>
      </c>
      <c r="AY38" s="122"/>
      <c r="AZ38" s="119"/>
      <c r="BA38" s="120"/>
      <c r="BB38" s="120"/>
      <c r="BC38" s="78" t="str">
        <f t="shared" si="37"/>
        <v/>
      </c>
      <c r="BD38" s="121"/>
      <c r="BE38" s="121"/>
      <c r="BF38" s="121"/>
      <c r="BG38" s="78" t="str">
        <f t="shared" si="20"/>
        <v/>
      </c>
      <c r="BH38" s="122"/>
      <c r="BI38" s="119"/>
      <c r="BJ38" s="120"/>
      <c r="BK38" s="120"/>
      <c r="BL38" s="78" t="str">
        <f t="shared" si="38"/>
        <v/>
      </c>
      <c r="BM38" s="121"/>
      <c r="BN38" s="121"/>
      <c r="BO38" s="121"/>
      <c r="BP38" s="78" t="str">
        <f t="shared" si="21"/>
        <v/>
      </c>
      <c r="BQ38" s="122"/>
      <c r="BR38" s="119"/>
      <c r="BS38" s="120"/>
      <c r="BT38" s="120"/>
      <c r="BU38" s="78" t="str">
        <f t="shared" si="39"/>
        <v/>
      </c>
      <c r="BV38" s="121"/>
      <c r="BW38" s="121"/>
      <c r="BX38" s="121"/>
      <c r="BY38" s="78" t="str">
        <f t="shared" si="22"/>
        <v/>
      </c>
      <c r="BZ38" s="122"/>
      <c r="CA38" s="119"/>
      <c r="CB38" s="120"/>
      <c r="CC38" s="120"/>
      <c r="CD38" s="78" t="str">
        <f t="shared" si="40"/>
        <v/>
      </c>
      <c r="CE38" s="121"/>
      <c r="CF38" s="121"/>
      <c r="CG38" s="121"/>
      <c r="CH38" s="78" t="str">
        <f t="shared" si="23"/>
        <v/>
      </c>
      <c r="CI38" s="122"/>
      <c r="CJ38" s="119"/>
      <c r="CK38" s="120"/>
      <c r="CL38" s="120"/>
      <c r="CM38" s="78" t="str">
        <f t="shared" si="41"/>
        <v/>
      </c>
      <c r="CN38" s="121"/>
      <c r="CO38" s="121"/>
      <c r="CP38" s="121"/>
      <c r="CQ38" s="78" t="str">
        <f t="shared" si="24"/>
        <v/>
      </c>
      <c r="CR38" s="122"/>
      <c r="CS38" s="119"/>
      <c r="CT38" s="120"/>
      <c r="CU38" s="120"/>
      <c r="CV38" s="78" t="str">
        <f t="shared" si="42"/>
        <v/>
      </c>
      <c r="CW38" s="121"/>
      <c r="CX38" s="121"/>
      <c r="CY38" s="121"/>
      <c r="CZ38" s="78" t="str">
        <f t="shared" si="25"/>
        <v/>
      </c>
      <c r="DA38" s="122"/>
      <c r="DB38" s="119"/>
      <c r="DC38" s="120"/>
      <c r="DD38" s="120"/>
      <c r="DE38" s="78" t="str">
        <f t="shared" si="43"/>
        <v/>
      </c>
      <c r="DF38" s="121"/>
      <c r="DG38" s="121"/>
      <c r="DH38" s="121"/>
      <c r="DI38" s="78" t="str">
        <f t="shared" si="26"/>
        <v/>
      </c>
      <c r="DJ38" s="122"/>
      <c r="DK38" s="119"/>
      <c r="DL38" s="120"/>
      <c r="DM38" s="120"/>
      <c r="DN38" s="78" t="str">
        <f t="shared" si="44"/>
        <v/>
      </c>
      <c r="DO38" s="121"/>
      <c r="DP38" s="121"/>
      <c r="DQ38" s="121"/>
      <c r="DR38" s="78" t="str">
        <f t="shared" si="27"/>
        <v/>
      </c>
      <c r="DS38" s="122"/>
      <c r="DT38" s="119"/>
      <c r="DU38" s="120"/>
      <c r="DV38" s="120"/>
      <c r="DW38" s="78" t="str">
        <f t="shared" si="45"/>
        <v/>
      </c>
      <c r="DX38" s="121"/>
      <c r="DY38" s="121"/>
      <c r="DZ38" s="121"/>
      <c r="EA38" s="78" t="str">
        <f t="shared" si="28"/>
        <v/>
      </c>
      <c r="EB38" s="122"/>
      <c r="EF38" s="139">
        <f t="shared" si="29"/>
        <v>0</v>
      </c>
      <c r="EG38" s="139">
        <f t="shared" si="30"/>
        <v>0</v>
      </c>
      <c r="EH38" s="139">
        <f t="shared" si="31"/>
        <v>0</v>
      </c>
    </row>
    <row r="39" spans="1:139" s="92" customFormat="1" ht="42.6" customHeight="1">
      <c r="A39" s="91" t="s">
        <v>71</v>
      </c>
      <c r="B39" s="137" t="str">
        <f>IF(INDEX('1. Informations administratives'!A41:J76,MATCH(A39,'1. Informations administratives'!A41:A76,2),2)&lt;&gt;"",INDEX('1. Informations administratives'!A41:J76,MATCH(A39,'1. Informations administratives'!A41:A76,2),2),"")</f>
        <v/>
      </c>
      <c r="C39" s="138" t="str">
        <f>IF(INDEX('1. Informations administratives'!A41:J76,MATCH(A39,'1. Informations administratives'!A41:A76,2),3)&lt;&gt;"",INDEX('1. Informations administratives'!A41:J76,MATCH(A39,'1. Informations administratives'!A41:A76,2),3),"")</f>
        <v/>
      </c>
      <c r="D39" s="129"/>
      <c r="E39" s="130"/>
      <c r="F39" s="162"/>
      <c r="G39" s="119"/>
      <c r="H39" s="120"/>
      <c r="I39" s="120"/>
      <c r="J39" s="78" t="str">
        <f t="shared" si="32"/>
        <v/>
      </c>
      <c r="K39" s="121"/>
      <c r="L39" s="121"/>
      <c r="M39" s="121"/>
      <c r="N39" s="78" t="str">
        <f t="shared" si="46"/>
        <v/>
      </c>
      <c r="O39" s="122"/>
      <c r="P39" s="119"/>
      <c r="Q39" s="120"/>
      <c r="R39" s="120"/>
      <c r="S39" s="78" t="str">
        <f t="shared" si="33"/>
        <v/>
      </c>
      <c r="T39" s="121"/>
      <c r="U39" s="121"/>
      <c r="V39" s="121"/>
      <c r="W39" s="78" t="str">
        <f t="shared" si="16"/>
        <v/>
      </c>
      <c r="X39" s="122"/>
      <c r="Y39" s="119"/>
      <c r="Z39" s="120"/>
      <c r="AA39" s="120"/>
      <c r="AB39" s="78" t="str">
        <f t="shared" si="34"/>
        <v/>
      </c>
      <c r="AC39" s="121"/>
      <c r="AD39" s="121"/>
      <c r="AE39" s="121"/>
      <c r="AF39" s="78" t="str">
        <f t="shared" si="17"/>
        <v/>
      </c>
      <c r="AG39" s="122"/>
      <c r="AH39" s="119"/>
      <c r="AI39" s="120"/>
      <c r="AJ39" s="120"/>
      <c r="AK39" s="78" t="str">
        <f t="shared" si="35"/>
        <v/>
      </c>
      <c r="AL39" s="121"/>
      <c r="AM39" s="121"/>
      <c r="AN39" s="121"/>
      <c r="AO39" s="78" t="str">
        <f t="shared" si="18"/>
        <v/>
      </c>
      <c r="AP39" s="122"/>
      <c r="AQ39" s="119"/>
      <c r="AR39" s="120"/>
      <c r="AS39" s="120"/>
      <c r="AT39" s="78" t="str">
        <f t="shared" si="36"/>
        <v/>
      </c>
      <c r="AU39" s="121"/>
      <c r="AV39" s="121"/>
      <c r="AW39" s="121"/>
      <c r="AX39" s="78" t="str">
        <f t="shared" si="19"/>
        <v/>
      </c>
      <c r="AY39" s="122"/>
      <c r="AZ39" s="119"/>
      <c r="BA39" s="120"/>
      <c r="BB39" s="120"/>
      <c r="BC39" s="78" t="str">
        <f t="shared" si="37"/>
        <v/>
      </c>
      <c r="BD39" s="121"/>
      <c r="BE39" s="121"/>
      <c r="BF39" s="121"/>
      <c r="BG39" s="78" t="str">
        <f t="shared" si="20"/>
        <v/>
      </c>
      <c r="BH39" s="122"/>
      <c r="BI39" s="119"/>
      <c r="BJ39" s="120"/>
      <c r="BK39" s="120"/>
      <c r="BL39" s="78" t="str">
        <f t="shared" si="38"/>
        <v/>
      </c>
      <c r="BM39" s="121"/>
      <c r="BN39" s="121"/>
      <c r="BO39" s="121"/>
      <c r="BP39" s="78" t="str">
        <f t="shared" si="21"/>
        <v/>
      </c>
      <c r="BQ39" s="122"/>
      <c r="BR39" s="119"/>
      <c r="BS39" s="120"/>
      <c r="BT39" s="120"/>
      <c r="BU39" s="78" t="str">
        <f t="shared" si="39"/>
        <v/>
      </c>
      <c r="BV39" s="121"/>
      <c r="BW39" s="121"/>
      <c r="BX39" s="121"/>
      <c r="BY39" s="78" t="str">
        <f t="shared" si="22"/>
        <v/>
      </c>
      <c r="BZ39" s="122"/>
      <c r="CA39" s="119"/>
      <c r="CB39" s="120"/>
      <c r="CC39" s="120"/>
      <c r="CD39" s="78" t="str">
        <f t="shared" si="40"/>
        <v/>
      </c>
      <c r="CE39" s="121"/>
      <c r="CF39" s="121"/>
      <c r="CG39" s="121"/>
      <c r="CH39" s="78" t="str">
        <f t="shared" si="23"/>
        <v/>
      </c>
      <c r="CI39" s="122"/>
      <c r="CJ39" s="119"/>
      <c r="CK39" s="120"/>
      <c r="CL39" s="120"/>
      <c r="CM39" s="78" t="str">
        <f t="shared" si="41"/>
        <v/>
      </c>
      <c r="CN39" s="121"/>
      <c r="CO39" s="121"/>
      <c r="CP39" s="121"/>
      <c r="CQ39" s="78" t="str">
        <f t="shared" si="24"/>
        <v/>
      </c>
      <c r="CR39" s="122"/>
      <c r="CS39" s="119"/>
      <c r="CT39" s="120"/>
      <c r="CU39" s="120"/>
      <c r="CV39" s="78" t="str">
        <f t="shared" si="42"/>
        <v/>
      </c>
      <c r="CW39" s="121"/>
      <c r="CX39" s="121"/>
      <c r="CY39" s="121"/>
      <c r="CZ39" s="78" t="str">
        <f t="shared" si="25"/>
        <v/>
      </c>
      <c r="DA39" s="122"/>
      <c r="DB39" s="119"/>
      <c r="DC39" s="120"/>
      <c r="DD39" s="120"/>
      <c r="DE39" s="78" t="str">
        <f t="shared" si="43"/>
        <v/>
      </c>
      <c r="DF39" s="121"/>
      <c r="DG39" s="121"/>
      <c r="DH39" s="121"/>
      <c r="DI39" s="78" t="str">
        <f t="shared" si="26"/>
        <v/>
      </c>
      <c r="DJ39" s="122"/>
      <c r="DK39" s="119"/>
      <c r="DL39" s="120"/>
      <c r="DM39" s="120"/>
      <c r="DN39" s="78" t="str">
        <f t="shared" si="44"/>
        <v/>
      </c>
      <c r="DO39" s="121"/>
      <c r="DP39" s="121"/>
      <c r="DQ39" s="121"/>
      <c r="DR39" s="78" t="str">
        <f t="shared" si="27"/>
        <v/>
      </c>
      <c r="DS39" s="122"/>
      <c r="DT39" s="119"/>
      <c r="DU39" s="120"/>
      <c r="DV39" s="120"/>
      <c r="DW39" s="78" t="str">
        <f t="shared" si="45"/>
        <v/>
      </c>
      <c r="DX39" s="121"/>
      <c r="DY39" s="121"/>
      <c r="DZ39" s="121"/>
      <c r="EA39" s="78" t="str">
        <f t="shared" si="28"/>
        <v/>
      </c>
      <c r="EB39" s="122"/>
      <c r="EF39" s="139">
        <f t="shared" si="29"/>
        <v>0</v>
      </c>
      <c r="EG39" s="139">
        <f t="shared" si="30"/>
        <v>0</v>
      </c>
      <c r="EH39" s="139">
        <f t="shared" si="31"/>
        <v>0</v>
      </c>
    </row>
    <row r="40" spans="1:139" s="92" customFormat="1" ht="42.6" customHeight="1">
      <c r="A40" s="91" t="s">
        <v>72</v>
      </c>
      <c r="B40" s="137" t="str">
        <f>IF(INDEX('1. Informations administratives'!A42:J77,MATCH(A40,'1. Informations administratives'!A42:A77,2),2)&lt;&gt;"",INDEX('1. Informations administratives'!A42:J77,MATCH(A40,'1. Informations administratives'!A42:A77,2),2),"")</f>
        <v/>
      </c>
      <c r="C40" s="138" t="str">
        <f>IF(INDEX('1. Informations administratives'!A42:J77,MATCH(A40,'1. Informations administratives'!A42:A77,2),3)&lt;&gt;"",INDEX('1. Informations administratives'!A42:J77,MATCH(A40,'1. Informations administratives'!A42:A77,2),3),"")</f>
        <v/>
      </c>
      <c r="D40" s="129"/>
      <c r="E40" s="130"/>
      <c r="F40" s="162"/>
      <c r="G40" s="119"/>
      <c r="H40" s="120"/>
      <c r="I40" s="120"/>
      <c r="J40" s="78" t="str">
        <f t="shared" si="32"/>
        <v/>
      </c>
      <c r="K40" s="121"/>
      <c r="L40" s="121"/>
      <c r="M40" s="121"/>
      <c r="N40" s="78" t="str">
        <f t="shared" si="46"/>
        <v/>
      </c>
      <c r="O40" s="122"/>
      <c r="P40" s="119"/>
      <c r="Q40" s="120"/>
      <c r="R40" s="120"/>
      <c r="S40" s="78" t="str">
        <f t="shared" si="33"/>
        <v/>
      </c>
      <c r="T40" s="121"/>
      <c r="U40" s="121"/>
      <c r="V40" s="121"/>
      <c r="W40" s="78" t="str">
        <f t="shared" si="16"/>
        <v/>
      </c>
      <c r="X40" s="122"/>
      <c r="Y40" s="119"/>
      <c r="Z40" s="120"/>
      <c r="AA40" s="120"/>
      <c r="AB40" s="78" t="str">
        <f t="shared" si="34"/>
        <v/>
      </c>
      <c r="AC40" s="121"/>
      <c r="AD40" s="121"/>
      <c r="AE40" s="121"/>
      <c r="AF40" s="78" t="str">
        <f t="shared" si="17"/>
        <v/>
      </c>
      <c r="AG40" s="122"/>
      <c r="AH40" s="119"/>
      <c r="AI40" s="120"/>
      <c r="AJ40" s="120"/>
      <c r="AK40" s="78" t="str">
        <f t="shared" si="35"/>
        <v/>
      </c>
      <c r="AL40" s="121"/>
      <c r="AM40" s="121"/>
      <c r="AN40" s="121"/>
      <c r="AO40" s="78" t="str">
        <f t="shared" si="18"/>
        <v/>
      </c>
      <c r="AP40" s="122"/>
      <c r="AQ40" s="119"/>
      <c r="AR40" s="120"/>
      <c r="AS40" s="120"/>
      <c r="AT40" s="78" t="str">
        <f t="shared" si="36"/>
        <v/>
      </c>
      <c r="AU40" s="121"/>
      <c r="AV40" s="121"/>
      <c r="AW40" s="121"/>
      <c r="AX40" s="78" t="str">
        <f t="shared" si="19"/>
        <v/>
      </c>
      <c r="AY40" s="122"/>
      <c r="AZ40" s="119"/>
      <c r="BA40" s="120"/>
      <c r="BB40" s="120"/>
      <c r="BC40" s="78" t="str">
        <f t="shared" si="37"/>
        <v/>
      </c>
      <c r="BD40" s="121"/>
      <c r="BE40" s="121"/>
      <c r="BF40" s="121"/>
      <c r="BG40" s="78" t="str">
        <f t="shared" si="20"/>
        <v/>
      </c>
      <c r="BH40" s="122"/>
      <c r="BI40" s="119"/>
      <c r="BJ40" s="120"/>
      <c r="BK40" s="120"/>
      <c r="BL40" s="78" t="str">
        <f t="shared" si="38"/>
        <v/>
      </c>
      <c r="BM40" s="121"/>
      <c r="BN40" s="121"/>
      <c r="BO40" s="121"/>
      <c r="BP40" s="78" t="str">
        <f t="shared" si="21"/>
        <v/>
      </c>
      <c r="BQ40" s="122"/>
      <c r="BR40" s="119"/>
      <c r="BS40" s="120"/>
      <c r="BT40" s="120"/>
      <c r="BU40" s="78" t="str">
        <f t="shared" si="39"/>
        <v/>
      </c>
      <c r="BV40" s="121"/>
      <c r="BW40" s="121"/>
      <c r="BX40" s="121"/>
      <c r="BY40" s="78" t="str">
        <f t="shared" si="22"/>
        <v/>
      </c>
      <c r="BZ40" s="122"/>
      <c r="CA40" s="119"/>
      <c r="CB40" s="120"/>
      <c r="CC40" s="120"/>
      <c r="CD40" s="78" t="str">
        <f t="shared" si="40"/>
        <v/>
      </c>
      <c r="CE40" s="121"/>
      <c r="CF40" s="121"/>
      <c r="CG40" s="121"/>
      <c r="CH40" s="78" t="str">
        <f t="shared" si="23"/>
        <v/>
      </c>
      <c r="CI40" s="122"/>
      <c r="CJ40" s="119"/>
      <c r="CK40" s="120"/>
      <c r="CL40" s="120"/>
      <c r="CM40" s="78" t="str">
        <f t="shared" si="41"/>
        <v/>
      </c>
      <c r="CN40" s="121"/>
      <c r="CO40" s="121"/>
      <c r="CP40" s="121"/>
      <c r="CQ40" s="78" t="str">
        <f t="shared" si="24"/>
        <v/>
      </c>
      <c r="CR40" s="122"/>
      <c r="CS40" s="119"/>
      <c r="CT40" s="120"/>
      <c r="CU40" s="120"/>
      <c r="CV40" s="78" t="str">
        <f t="shared" si="42"/>
        <v/>
      </c>
      <c r="CW40" s="121"/>
      <c r="CX40" s="121"/>
      <c r="CY40" s="121"/>
      <c r="CZ40" s="78" t="str">
        <f t="shared" si="25"/>
        <v/>
      </c>
      <c r="DA40" s="122"/>
      <c r="DB40" s="119"/>
      <c r="DC40" s="120"/>
      <c r="DD40" s="120"/>
      <c r="DE40" s="78" t="str">
        <f t="shared" si="43"/>
        <v/>
      </c>
      <c r="DF40" s="121"/>
      <c r="DG40" s="121"/>
      <c r="DH40" s="121"/>
      <c r="DI40" s="78" t="str">
        <f t="shared" si="26"/>
        <v/>
      </c>
      <c r="DJ40" s="122"/>
      <c r="DK40" s="119"/>
      <c r="DL40" s="120"/>
      <c r="DM40" s="120"/>
      <c r="DN40" s="78" t="str">
        <f t="shared" si="44"/>
        <v/>
      </c>
      <c r="DO40" s="121"/>
      <c r="DP40" s="121"/>
      <c r="DQ40" s="121"/>
      <c r="DR40" s="78" t="str">
        <f t="shared" si="27"/>
        <v/>
      </c>
      <c r="DS40" s="122"/>
      <c r="DT40" s="119"/>
      <c r="DU40" s="120"/>
      <c r="DV40" s="120"/>
      <c r="DW40" s="78" t="str">
        <f t="shared" si="45"/>
        <v/>
      </c>
      <c r="DX40" s="121"/>
      <c r="DY40" s="121"/>
      <c r="DZ40" s="121"/>
      <c r="EA40" s="78" t="str">
        <f t="shared" si="28"/>
        <v/>
      </c>
      <c r="EB40" s="122"/>
      <c r="EF40" s="139">
        <f t="shared" si="29"/>
        <v>0</v>
      </c>
      <c r="EG40" s="139">
        <f t="shared" si="30"/>
        <v>0</v>
      </c>
      <c r="EH40" s="139">
        <f t="shared" si="31"/>
        <v>0</v>
      </c>
    </row>
    <row r="41" spans="1:139" s="92" customFormat="1" ht="42.6" customHeight="1">
      <c r="A41" s="91" t="s">
        <v>73</v>
      </c>
      <c r="B41" s="137" t="str">
        <f>IF(INDEX('1. Informations administratives'!A43:J78,MATCH(A41,'1. Informations administratives'!A43:A78,2),2)&lt;&gt;"",INDEX('1. Informations administratives'!A43:J78,MATCH(A41,'1. Informations administratives'!A43:A78,2),2),"")</f>
        <v/>
      </c>
      <c r="C41" s="138" t="str">
        <f>IF(INDEX('1. Informations administratives'!A43:J78,MATCH(A41,'1. Informations administratives'!A43:A78,2),3)&lt;&gt;"",INDEX('1. Informations administratives'!A43:J78,MATCH(A41,'1. Informations administratives'!A43:A78,2),3),"")</f>
        <v/>
      </c>
      <c r="D41" s="129"/>
      <c r="E41" s="130"/>
      <c r="F41" s="162"/>
      <c r="G41" s="119"/>
      <c r="H41" s="120"/>
      <c r="I41" s="120"/>
      <c r="J41" s="78" t="str">
        <f t="shared" si="32"/>
        <v/>
      </c>
      <c r="K41" s="121"/>
      <c r="L41" s="121"/>
      <c r="M41" s="121"/>
      <c r="N41" s="78" t="str">
        <f t="shared" si="46"/>
        <v/>
      </c>
      <c r="O41" s="122"/>
      <c r="P41" s="119"/>
      <c r="Q41" s="120"/>
      <c r="R41" s="120"/>
      <c r="S41" s="78" t="str">
        <f t="shared" si="33"/>
        <v/>
      </c>
      <c r="T41" s="121"/>
      <c r="U41" s="121"/>
      <c r="V41" s="121"/>
      <c r="W41" s="78" t="str">
        <f t="shared" si="16"/>
        <v/>
      </c>
      <c r="X41" s="122"/>
      <c r="Y41" s="119"/>
      <c r="Z41" s="120"/>
      <c r="AA41" s="120"/>
      <c r="AB41" s="78" t="str">
        <f t="shared" si="34"/>
        <v/>
      </c>
      <c r="AC41" s="121"/>
      <c r="AD41" s="121"/>
      <c r="AE41" s="121"/>
      <c r="AF41" s="78" t="str">
        <f t="shared" si="17"/>
        <v/>
      </c>
      <c r="AG41" s="122"/>
      <c r="AH41" s="119"/>
      <c r="AI41" s="120"/>
      <c r="AJ41" s="120"/>
      <c r="AK41" s="78" t="str">
        <f t="shared" si="35"/>
        <v/>
      </c>
      <c r="AL41" s="121"/>
      <c r="AM41" s="121"/>
      <c r="AN41" s="121"/>
      <c r="AO41" s="78" t="str">
        <f t="shared" si="18"/>
        <v/>
      </c>
      <c r="AP41" s="122"/>
      <c r="AQ41" s="119"/>
      <c r="AR41" s="120"/>
      <c r="AS41" s="120"/>
      <c r="AT41" s="78" t="str">
        <f t="shared" si="36"/>
        <v/>
      </c>
      <c r="AU41" s="121"/>
      <c r="AV41" s="121"/>
      <c r="AW41" s="121"/>
      <c r="AX41" s="78" t="str">
        <f t="shared" si="19"/>
        <v/>
      </c>
      <c r="AY41" s="122"/>
      <c r="AZ41" s="119"/>
      <c r="BA41" s="120"/>
      <c r="BB41" s="120"/>
      <c r="BC41" s="78" t="str">
        <f t="shared" si="37"/>
        <v/>
      </c>
      <c r="BD41" s="121"/>
      <c r="BE41" s="121"/>
      <c r="BF41" s="121"/>
      <c r="BG41" s="78" t="str">
        <f t="shared" si="20"/>
        <v/>
      </c>
      <c r="BH41" s="122"/>
      <c r="BI41" s="119"/>
      <c r="BJ41" s="120"/>
      <c r="BK41" s="120"/>
      <c r="BL41" s="78" t="str">
        <f t="shared" si="38"/>
        <v/>
      </c>
      <c r="BM41" s="121"/>
      <c r="BN41" s="121"/>
      <c r="BO41" s="121"/>
      <c r="BP41" s="78" t="str">
        <f t="shared" si="21"/>
        <v/>
      </c>
      <c r="BQ41" s="122"/>
      <c r="BR41" s="119"/>
      <c r="BS41" s="120"/>
      <c r="BT41" s="120"/>
      <c r="BU41" s="78" t="str">
        <f t="shared" si="39"/>
        <v/>
      </c>
      <c r="BV41" s="121"/>
      <c r="BW41" s="121"/>
      <c r="BX41" s="121"/>
      <c r="BY41" s="78" t="str">
        <f t="shared" si="22"/>
        <v/>
      </c>
      <c r="BZ41" s="122"/>
      <c r="CA41" s="119"/>
      <c r="CB41" s="120"/>
      <c r="CC41" s="120"/>
      <c r="CD41" s="78" t="str">
        <f t="shared" si="40"/>
        <v/>
      </c>
      <c r="CE41" s="121"/>
      <c r="CF41" s="121"/>
      <c r="CG41" s="121"/>
      <c r="CH41" s="78" t="str">
        <f t="shared" si="23"/>
        <v/>
      </c>
      <c r="CI41" s="122"/>
      <c r="CJ41" s="119"/>
      <c r="CK41" s="120"/>
      <c r="CL41" s="120"/>
      <c r="CM41" s="78" t="str">
        <f t="shared" si="41"/>
        <v/>
      </c>
      <c r="CN41" s="121"/>
      <c r="CO41" s="121"/>
      <c r="CP41" s="121"/>
      <c r="CQ41" s="78" t="str">
        <f t="shared" si="24"/>
        <v/>
      </c>
      <c r="CR41" s="122"/>
      <c r="CS41" s="119"/>
      <c r="CT41" s="120"/>
      <c r="CU41" s="120"/>
      <c r="CV41" s="78" t="str">
        <f t="shared" si="42"/>
        <v/>
      </c>
      <c r="CW41" s="121"/>
      <c r="CX41" s="121"/>
      <c r="CY41" s="121"/>
      <c r="CZ41" s="78" t="str">
        <f t="shared" si="25"/>
        <v/>
      </c>
      <c r="DA41" s="122"/>
      <c r="DB41" s="119"/>
      <c r="DC41" s="120"/>
      <c r="DD41" s="120"/>
      <c r="DE41" s="78" t="str">
        <f t="shared" si="43"/>
        <v/>
      </c>
      <c r="DF41" s="121"/>
      <c r="DG41" s="121"/>
      <c r="DH41" s="121"/>
      <c r="DI41" s="78" t="str">
        <f t="shared" si="26"/>
        <v/>
      </c>
      <c r="DJ41" s="122"/>
      <c r="DK41" s="119"/>
      <c r="DL41" s="120"/>
      <c r="DM41" s="120"/>
      <c r="DN41" s="78" t="str">
        <f t="shared" si="44"/>
        <v/>
      </c>
      <c r="DO41" s="121"/>
      <c r="DP41" s="121"/>
      <c r="DQ41" s="121"/>
      <c r="DR41" s="78" t="str">
        <f t="shared" si="27"/>
        <v/>
      </c>
      <c r="DS41" s="122"/>
      <c r="DT41" s="119"/>
      <c r="DU41" s="120"/>
      <c r="DV41" s="120"/>
      <c r="DW41" s="78" t="str">
        <f t="shared" si="45"/>
        <v/>
      </c>
      <c r="DX41" s="121"/>
      <c r="DY41" s="121"/>
      <c r="DZ41" s="121"/>
      <c r="EA41" s="78" t="str">
        <f t="shared" si="28"/>
        <v/>
      </c>
      <c r="EB41" s="122"/>
      <c r="EF41" s="139">
        <f t="shared" si="29"/>
        <v>0</v>
      </c>
      <c r="EG41" s="139">
        <f t="shared" si="30"/>
        <v>0</v>
      </c>
      <c r="EH41" s="139">
        <f t="shared" si="31"/>
        <v>0</v>
      </c>
    </row>
    <row r="42" spans="1:139" s="92" customFormat="1" ht="42.6" customHeight="1">
      <c r="A42" s="91" t="s">
        <v>97</v>
      </c>
      <c r="B42" s="137" t="str">
        <f>IF(INDEX('1. Informations administratives'!A44:J79,MATCH(A42,'1. Informations administratives'!A44:A79,2),2)&lt;&gt;"",INDEX('1. Informations administratives'!A44:J79,MATCH(A42,'1. Informations administratives'!A44:A79,2),2),"")</f>
        <v/>
      </c>
      <c r="C42" s="138" t="str">
        <f>IF(INDEX('1. Informations administratives'!A44:J79,MATCH(A42,'1. Informations administratives'!A44:A79,2),3)&lt;&gt;"",INDEX('1. Informations administratives'!A44:J79,MATCH(A42,'1. Informations administratives'!A44:A79,2),3),"")</f>
        <v/>
      </c>
      <c r="D42" s="129"/>
      <c r="E42" s="130"/>
      <c r="F42" s="162"/>
      <c r="G42" s="119"/>
      <c r="H42" s="120"/>
      <c r="I42" s="120"/>
      <c r="J42" s="78" t="str">
        <f t="shared" si="32"/>
        <v/>
      </c>
      <c r="K42" s="121"/>
      <c r="L42" s="121"/>
      <c r="M42" s="121"/>
      <c r="N42" s="78" t="str">
        <f t="shared" si="46"/>
        <v/>
      </c>
      <c r="O42" s="122"/>
      <c r="P42" s="119"/>
      <c r="Q42" s="120"/>
      <c r="R42" s="120"/>
      <c r="S42" s="78" t="str">
        <f t="shared" si="33"/>
        <v/>
      </c>
      <c r="T42" s="121"/>
      <c r="U42" s="121"/>
      <c r="V42" s="121"/>
      <c r="W42" s="78" t="str">
        <f t="shared" si="16"/>
        <v/>
      </c>
      <c r="X42" s="122"/>
      <c r="Y42" s="119"/>
      <c r="Z42" s="120"/>
      <c r="AA42" s="120"/>
      <c r="AB42" s="78" t="str">
        <f t="shared" si="34"/>
        <v/>
      </c>
      <c r="AC42" s="121"/>
      <c r="AD42" s="121"/>
      <c r="AE42" s="121"/>
      <c r="AF42" s="78" t="str">
        <f t="shared" si="17"/>
        <v/>
      </c>
      <c r="AG42" s="122"/>
      <c r="AH42" s="119"/>
      <c r="AI42" s="120"/>
      <c r="AJ42" s="120"/>
      <c r="AK42" s="78" t="str">
        <f t="shared" si="35"/>
        <v/>
      </c>
      <c r="AL42" s="121"/>
      <c r="AM42" s="121"/>
      <c r="AN42" s="121"/>
      <c r="AO42" s="78" t="str">
        <f t="shared" si="18"/>
        <v/>
      </c>
      <c r="AP42" s="122"/>
      <c r="AQ42" s="119"/>
      <c r="AR42" s="120"/>
      <c r="AS42" s="120"/>
      <c r="AT42" s="78" t="str">
        <f t="shared" si="36"/>
        <v/>
      </c>
      <c r="AU42" s="121"/>
      <c r="AV42" s="121"/>
      <c r="AW42" s="121"/>
      <c r="AX42" s="78" t="str">
        <f t="shared" si="19"/>
        <v/>
      </c>
      <c r="AY42" s="122"/>
      <c r="AZ42" s="119"/>
      <c r="BA42" s="120"/>
      <c r="BB42" s="120"/>
      <c r="BC42" s="78" t="str">
        <f t="shared" si="37"/>
        <v/>
      </c>
      <c r="BD42" s="121"/>
      <c r="BE42" s="121"/>
      <c r="BF42" s="121"/>
      <c r="BG42" s="78" t="str">
        <f t="shared" si="20"/>
        <v/>
      </c>
      <c r="BH42" s="122"/>
      <c r="BI42" s="119"/>
      <c r="BJ42" s="120"/>
      <c r="BK42" s="120"/>
      <c r="BL42" s="78" t="str">
        <f t="shared" si="38"/>
        <v/>
      </c>
      <c r="BM42" s="121"/>
      <c r="BN42" s="121"/>
      <c r="BO42" s="121"/>
      <c r="BP42" s="78" t="str">
        <f t="shared" si="21"/>
        <v/>
      </c>
      <c r="BQ42" s="122"/>
      <c r="BR42" s="119"/>
      <c r="BS42" s="120"/>
      <c r="BT42" s="120"/>
      <c r="BU42" s="78" t="str">
        <f t="shared" si="39"/>
        <v/>
      </c>
      <c r="BV42" s="121"/>
      <c r="BW42" s="121"/>
      <c r="BX42" s="121"/>
      <c r="BY42" s="78" t="str">
        <f t="shared" si="22"/>
        <v/>
      </c>
      <c r="BZ42" s="122"/>
      <c r="CA42" s="119"/>
      <c r="CB42" s="120"/>
      <c r="CC42" s="120"/>
      <c r="CD42" s="78" t="str">
        <f t="shared" si="40"/>
        <v/>
      </c>
      <c r="CE42" s="121"/>
      <c r="CF42" s="121"/>
      <c r="CG42" s="121"/>
      <c r="CH42" s="78" t="str">
        <f t="shared" si="23"/>
        <v/>
      </c>
      <c r="CI42" s="122"/>
      <c r="CJ42" s="119"/>
      <c r="CK42" s="120"/>
      <c r="CL42" s="120"/>
      <c r="CM42" s="78" t="str">
        <f t="shared" si="41"/>
        <v/>
      </c>
      <c r="CN42" s="121"/>
      <c r="CO42" s="121"/>
      <c r="CP42" s="121"/>
      <c r="CQ42" s="78" t="str">
        <f t="shared" si="24"/>
        <v/>
      </c>
      <c r="CR42" s="122"/>
      <c r="CS42" s="119"/>
      <c r="CT42" s="120"/>
      <c r="CU42" s="120"/>
      <c r="CV42" s="78" t="str">
        <f t="shared" si="42"/>
        <v/>
      </c>
      <c r="CW42" s="121"/>
      <c r="CX42" s="121"/>
      <c r="CY42" s="121"/>
      <c r="CZ42" s="78" t="str">
        <f t="shared" si="25"/>
        <v/>
      </c>
      <c r="DA42" s="122"/>
      <c r="DB42" s="119"/>
      <c r="DC42" s="120"/>
      <c r="DD42" s="120"/>
      <c r="DE42" s="78" t="str">
        <f t="shared" si="43"/>
        <v/>
      </c>
      <c r="DF42" s="121"/>
      <c r="DG42" s="121"/>
      <c r="DH42" s="121"/>
      <c r="DI42" s="78" t="str">
        <f t="shared" si="26"/>
        <v/>
      </c>
      <c r="DJ42" s="122"/>
      <c r="DK42" s="119"/>
      <c r="DL42" s="120"/>
      <c r="DM42" s="120"/>
      <c r="DN42" s="78" t="str">
        <f t="shared" si="44"/>
        <v/>
      </c>
      <c r="DO42" s="121"/>
      <c r="DP42" s="121"/>
      <c r="DQ42" s="121"/>
      <c r="DR42" s="78" t="str">
        <f t="shared" si="27"/>
        <v/>
      </c>
      <c r="DS42" s="122"/>
      <c r="DT42" s="119"/>
      <c r="DU42" s="120"/>
      <c r="DV42" s="120"/>
      <c r="DW42" s="78" t="str">
        <f t="shared" si="45"/>
        <v/>
      </c>
      <c r="DX42" s="121"/>
      <c r="DY42" s="121"/>
      <c r="DZ42" s="121"/>
      <c r="EA42" s="78" t="str">
        <f t="shared" si="28"/>
        <v/>
      </c>
      <c r="EB42" s="122"/>
      <c r="EF42" s="139">
        <f t="shared" si="29"/>
        <v>0</v>
      </c>
      <c r="EG42" s="139">
        <f t="shared" si="30"/>
        <v>0</v>
      </c>
      <c r="EH42" s="139">
        <f t="shared" si="31"/>
        <v>0</v>
      </c>
    </row>
    <row r="43" spans="1:139" s="92" customFormat="1" ht="42.6" customHeight="1">
      <c r="A43" s="91" t="s">
        <v>98</v>
      </c>
      <c r="B43" s="137" t="str">
        <f>IF(INDEX('1. Informations administratives'!A45:J80,MATCH(A43,'1. Informations administratives'!A45:A80,2),2)&lt;&gt;"",INDEX('1. Informations administratives'!A45:J80,MATCH(A43,'1. Informations administratives'!A45:A80,2),2),"")</f>
        <v/>
      </c>
      <c r="C43" s="138" t="str">
        <f>IF(INDEX('1. Informations administratives'!A45:J80,MATCH(A43,'1. Informations administratives'!A45:A80,2),3)&lt;&gt;"",INDEX('1. Informations administratives'!A45:J80,MATCH(A43,'1. Informations administratives'!A45:A80,2),3),"")</f>
        <v/>
      </c>
      <c r="D43" s="129"/>
      <c r="E43" s="130"/>
      <c r="F43" s="162"/>
      <c r="G43" s="119"/>
      <c r="H43" s="120"/>
      <c r="I43" s="120"/>
      <c r="J43" s="78" t="str">
        <f t="shared" si="32"/>
        <v/>
      </c>
      <c r="K43" s="121"/>
      <c r="L43" s="121"/>
      <c r="M43" s="121"/>
      <c r="N43" s="78" t="str">
        <f t="shared" si="46"/>
        <v/>
      </c>
      <c r="O43" s="122"/>
      <c r="P43" s="119"/>
      <c r="Q43" s="120"/>
      <c r="R43" s="120"/>
      <c r="S43" s="78" t="str">
        <f t="shared" si="33"/>
        <v/>
      </c>
      <c r="T43" s="121"/>
      <c r="U43" s="121"/>
      <c r="V43" s="121"/>
      <c r="W43" s="78" t="str">
        <f t="shared" si="16"/>
        <v/>
      </c>
      <c r="X43" s="122"/>
      <c r="Y43" s="119"/>
      <c r="Z43" s="120"/>
      <c r="AA43" s="120"/>
      <c r="AB43" s="78" t="str">
        <f t="shared" si="34"/>
        <v/>
      </c>
      <c r="AC43" s="121"/>
      <c r="AD43" s="121"/>
      <c r="AE43" s="121"/>
      <c r="AF43" s="78" t="str">
        <f t="shared" si="17"/>
        <v/>
      </c>
      <c r="AG43" s="122"/>
      <c r="AH43" s="119"/>
      <c r="AI43" s="120"/>
      <c r="AJ43" s="120"/>
      <c r="AK43" s="78" t="str">
        <f t="shared" si="35"/>
        <v/>
      </c>
      <c r="AL43" s="121"/>
      <c r="AM43" s="121"/>
      <c r="AN43" s="121"/>
      <c r="AO43" s="78" t="str">
        <f t="shared" si="18"/>
        <v/>
      </c>
      <c r="AP43" s="122"/>
      <c r="AQ43" s="119"/>
      <c r="AR43" s="120"/>
      <c r="AS43" s="120"/>
      <c r="AT43" s="78" t="str">
        <f t="shared" si="36"/>
        <v/>
      </c>
      <c r="AU43" s="121"/>
      <c r="AV43" s="121"/>
      <c r="AW43" s="121"/>
      <c r="AX43" s="78" t="str">
        <f t="shared" si="19"/>
        <v/>
      </c>
      <c r="AY43" s="122"/>
      <c r="AZ43" s="119"/>
      <c r="BA43" s="120"/>
      <c r="BB43" s="120"/>
      <c r="BC43" s="78" t="str">
        <f t="shared" si="37"/>
        <v/>
      </c>
      <c r="BD43" s="121"/>
      <c r="BE43" s="121"/>
      <c r="BF43" s="121"/>
      <c r="BG43" s="78" t="str">
        <f t="shared" si="20"/>
        <v/>
      </c>
      <c r="BH43" s="122"/>
      <c r="BI43" s="119"/>
      <c r="BJ43" s="120"/>
      <c r="BK43" s="120"/>
      <c r="BL43" s="78" t="str">
        <f t="shared" si="38"/>
        <v/>
      </c>
      <c r="BM43" s="121"/>
      <c r="BN43" s="121"/>
      <c r="BO43" s="121"/>
      <c r="BP43" s="78" t="str">
        <f t="shared" si="21"/>
        <v/>
      </c>
      <c r="BQ43" s="122"/>
      <c r="BR43" s="119"/>
      <c r="BS43" s="120"/>
      <c r="BT43" s="120"/>
      <c r="BU43" s="78" t="str">
        <f t="shared" si="39"/>
        <v/>
      </c>
      <c r="BV43" s="121"/>
      <c r="BW43" s="121"/>
      <c r="BX43" s="121"/>
      <c r="BY43" s="78" t="str">
        <f t="shared" si="22"/>
        <v/>
      </c>
      <c r="BZ43" s="122"/>
      <c r="CA43" s="119"/>
      <c r="CB43" s="120"/>
      <c r="CC43" s="120"/>
      <c r="CD43" s="78" t="str">
        <f t="shared" si="40"/>
        <v/>
      </c>
      <c r="CE43" s="121"/>
      <c r="CF43" s="121"/>
      <c r="CG43" s="121"/>
      <c r="CH43" s="78" t="str">
        <f t="shared" si="23"/>
        <v/>
      </c>
      <c r="CI43" s="122"/>
      <c r="CJ43" s="119"/>
      <c r="CK43" s="120"/>
      <c r="CL43" s="120"/>
      <c r="CM43" s="78" t="str">
        <f t="shared" si="41"/>
        <v/>
      </c>
      <c r="CN43" s="121"/>
      <c r="CO43" s="121"/>
      <c r="CP43" s="121"/>
      <c r="CQ43" s="78" t="str">
        <f t="shared" si="24"/>
        <v/>
      </c>
      <c r="CR43" s="122"/>
      <c r="CS43" s="119"/>
      <c r="CT43" s="120"/>
      <c r="CU43" s="120"/>
      <c r="CV43" s="78" t="str">
        <f t="shared" si="42"/>
        <v/>
      </c>
      <c r="CW43" s="121"/>
      <c r="CX43" s="121"/>
      <c r="CY43" s="121"/>
      <c r="CZ43" s="78" t="str">
        <f t="shared" si="25"/>
        <v/>
      </c>
      <c r="DA43" s="122"/>
      <c r="DB43" s="119"/>
      <c r="DC43" s="120"/>
      <c r="DD43" s="120"/>
      <c r="DE43" s="78" t="str">
        <f t="shared" si="43"/>
        <v/>
      </c>
      <c r="DF43" s="121"/>
      <c r="DG43" s="121"/>
      <c r="DH43" s="121"/>
      <c r="DI43" s="78" t="str">
        <f t="shared" si="26"/>
        <v/>
      </c>
      <c r="DJ43" s="122"/>
      <c r="DK43" s="119"/>
      <c r="DL43" s="120"/>
      <c r="DM43" s="120"/>
      <c r="DN43" s="78" t="str">
        <f t="shared" si="44"/>
        <v/>
      </c>
      <c r="DO43" s="121"/>
      <c r="DP43" s="121"/>
      <c r="DQ43" s="121"/>
      <c r="DR43" s="78" t="str">
        <f t="shared" si="27"/>
        <v/>
      </c>
      <c r="DS43" s="122"/>
      <c r="DT43" s="119"/>
      <c r="DU43" s="120"/>
      <c r="DV43" s="120"/>
      <c r="DW43" s="78" t="str">
        <f t="shared" si="45"/>
        <v/>
      </c>
      <c r="DX43" s="121"/>
      <c r="DY43" s="121"/>
      <c r="DZ43" s="121"/>
      <c r="EA43" s="78" t="str">
        <f t="shared" si="28"/>
        <v/>
      </c>
      <c r="EB43" s="122"/>
      <c r="EF43" s="139">
        <f t="shared" si="29"/>
        <v>0</v>
      </c>
      <c r="EG43" s="139">
        <f t="shared" si="30"/>
        <v>0</v>
      </c>
      <c r="EH43" s="139">
        <f t="shared" si="31"/>
        <v>0</v>
      </c>
    </row>
    <row r="44" spans="1:139" s="92" customFormat="1" ht="42.6" customHeight="1">
      <c r="A44" s="91" t="s">
        <v>99</v>
      </c>
      <c r="B44" s="137" t="str">
        <f>IF(INDEX('1. Informations administratives'!A46:J81,MATCH(A44,'1. Informations administratives'!A46:A81,2),2)&lt;&gt;"",INDEX('1. Informations administratives'!A46:J81,MATCH(A44,'1. Informations administratives'!A46:A81,2),2),"")</f>
        <v/>
      </c>
      <c r="C44" s="138" t="str">
        <f>IF(INDEX('1. Informations administratives'!A46:J81,MATCH(A44,'1. Informations administratives'!A46:A81,2),3)&lt;&gt;"",INDEX('1. Informations administratives'!A46:J81,MATCH(A44,'1. Informations administratives'!A46:A81,2),3),"")</f>
        <v/>
      </c>
      <c r="D44" s="129"/>
      <c r="E44" s="130"/>
      <c r="F44" s="162"/>
      <c r="G44" s="119"/>
      <c r="H44" s="120"/>
      <c r="I44" s="120"/>
      <c r="J44" s="78" t="str">
        <f t="shared" si="32"/>
        <v/>
      </c>
      <c r="K44" s="121"/>
      <c r="L44" s="121"/>
      <c r="M44" s="121"/>
      <c r="N44" s="78" t="str">
        <f t="shared" si="46"/>
        <v/>
      </c>
      <c r="O44" s="122"/>
      <c r="P44" s="119"/>
      <c r="Q44" s="120"/>
      <c r="R44" s="120"/>
      <c r="S44" s="78" t="str">
        <f t="shared" si="33"/>
        <v/>
      </c>
      <c r="T44" s="121"/>
      <c r="U44" s="121"/>
      <c r="V44" s="121"/>
      <c r="W44" s="78" t="str">
        <f t="shared" si="16"/>
        <v/>
      </c>
      <c r="X44" s="122"/>
      <c r="Y44" s="119"/>
      <c r="Z44" s="120"/>
      <c r="AA44" s="120"/>
      <c r="AB44" s="78" t="str">
        <f t="shared" si="34"/>
        <v/>
      </c>
      <c r="AC44" s="121"/>
      <c r="AD44" s="121"/>
      <c r="AE44" s="121"/>
      <c r="AF44" s="78" t="str">
        <f t="shared" si="17"/>
        <v/>
      </c>
      <c r="AG44" s="122"/>
      <c r="AH44" s="119"/>
      <c r="AI44" s="120"/>
      <c r="AJ44" s="120"/>
      <c r="AK44" s="78" t="str">
        <f t="shared" si="35"/>
        <v/>
      </c>
      <c r="AL44" s="121"/>
      <c r="AM44" s="121"/>
      <c r="AN44" s="121"/>
      <c r="AO44" s="78" t="str">
        <f t="shared" si="18"/>
        <v/>
      </c>
      <c r="AP44" s="122"/>
      <c r="AQ44" s="119"/>
      <c r="AR44" s="120"/>
      <c r="AS44" s="120"/>
      <c r="AT44" s="78" t="str">
        <f t="shared" si="36"/>
        <v/>
      </c>
      <c r="AU44" s="121"/>
      <c r="AV44" s="121"/>
      <c r="AW44" s="121"/>
      <c r="AX44" s="78" t="str">
        <f t="shared" si="19"/>
        <v/>
      </c>
      <c r="AY44" s="122"/>
      <c r="AZ44" s="119"/>
      <c r="BA44" s="120"/>
      <c r="BB44" s="120"/>
      <c r="BC44" s="78" t="str">
        <f t="shared" si="37"/>
        <v/>
      </c>
      <c r="BD44" s="121"/>
      <c r="BE44" s="121"/>
      <c r="BF44" s="121"/>
      <c r="BG44" s="78" t="str">
        <f t="shared" si="20"/>
        <v/>
      </c>
      <c r="BH44" s="122"/>
      <c r="BI44" s="119"/>
      <c r="BJ44" s="120"/>
      <c r="BK44" s="120"/>
      <c r="BL44" s="78" t="str">
        <f t="shared" si="38"/>
        <v/>
      </c>
      <c r="BM44" s="121"/>
      <c r="BN44" s="121"/>
      <c r="BO44" s="121"/>
      <c r="BP44" s="78" t="str">
        <f t="shared" si="21"/>
        <v/>
      </c>
      <c r="BQ44" s="122"/>
      <c r="BR44" s="119"/>
      <c r="BS44" s="120"/>
      <c r="BT44" s="120"/>
      <c r="BU44" s="78" t="str">
        <f t="shared" si="39"/>
        <v/>
      </c>
      <c r="BV44" s="121"/>
      <c r="BW44" s="121"/>
      <c r="BX44" s="121"/>
      <c r="BY44" s="78" t="str">
        <f t="shared" si="22"/>
        <v/>
      </c>
      <c r="BZ44" s="122"/>
      <c r="CA44" s="119"/>
      <c r="CB44" s="120"/>
      <c r="CC44" s="120"/>
      <c r="CD44" s="78" t="str">
        <f t="shared" si="40"/>
        <v/>
      </c>
      <c r="CE44" s="121"/>
      <c r="CF44" s="121"/>
      <c r="CG44" s="121"/>
      <c r="CH44" s="78" t="str">
        <f t="shared" si="23"/>
        <v/>
      </c>
      <c r="CI44" s="122"/>
      <c r="CJ44" s="119"/>
      <c r="CK44" s="120"/>
      <c r="CL44" s="120"/>
      <c r="CM44" s="78" t="str">
        <f t="shared" si="41"/>
        <v/>
      </c>
      <c r="CN44" s="121"/>
      <c r="CO44" s="121"/>
      <c r="CP44" s="121"/>
      <c r="CQ44" s="78" t="str">
        <f t="shared" si="24"/>
        <v/>
      </c>
      <c r="CR44" s="122"/>
      <c r="CS44" s="119"/>
      <c r="CT44" s="120"/>
      <c r="CU44" s="120"/>
      <c r="CV44" s="78" t="str">
        <f t="shared" si="42"/>
        <v/>
      </c>
      <c r="CW44" s="121"/>
      <c r="CX44" s="121"/>
      <c r="CY44" s="121"/>
      <c r="CZ44" s="78" t="str">
        <f t="shared" si="25"/>
        <v/>
      </c>
      <c r="DA44" s="122"/>
      <c r="DB44" s="119"/>
      <c r="DC44" s="120"/>
      <c r="DD44" s="120"/>
      <c r="DE44" s="78" t="str">
        <f t="shared" si="43"/>
        <v/>
      </c>
      <c r="DF44" s="121"/>
      <c r="DG44" s="121"/>
      <c r="DH44" s="121"/>
      <c r="DI44" s="78" t="str">
        <f t="shared" si="26"/>
        <v/>
      </c>
      <c r="DJ44" s="122"/>
      <c r="DK44" s="119"/>
      <c r="DL44" s="120"/>
      <c r="DM44" s="120"/>
      <c r="DN44" s="78" t="str">
        <f t="shared" si="44"/>
        <v/>
      </c>
      <c r="DO44" s="121"/>
      <c r="DP44" s="121"/>
      <c r="DQ44" s="121"/>
      <c r="DR44" s="78" t="str">
        <f t="shared" si="27"/>
        <v/>
      </c>
      <c r="DS44" s="122"/>
      <c r="DT44" s="119"/>
      <c r="DU44" s="120"/>
      <c r="DV44" s="120"/>
      <c r="DW44" s="78" t="str">
        <f t="shared" si="45"/>
        <v/>
      </c>
      <c r="DX44" s="121"/>
      <c r="DY44" s="121"/>
      <c r="DZ44" s="121"/>
      <c r="EA44" s="78" t="str">
        <f t="shared" si="28"/>
        <v/>
      </c>
      <c r="EB44" s="122"/>
      <c r="EF44" s="139">
        <f t="shared" si="29"/>
        <v>0</v>
      </c>
      <c r="EG44" s="139">
        <f t="shared" si="30"/>
        <v>0</v>
      </c>
      <c r="EH44" s="139">
        <f t="shared" si="31"/>
        <v>0</v>
      </c>
    </row>
    <row r="45" spans="1:139" s="92" customFormat="1" ht="42.6" customHeight="1">
      <c r="A45" s="91" t="s">
        <v>100</v>
      </c>
      <c r="B45" s="137" t="str">
        <f>IF(INDEX('1. Informations administratives'!A47:J82,MATCH(A45,'1. Informations administratives'!A47:A82,2),2)&lt;&gt;"",INDEX('1. Informations administratives'!A47:J82,MATCH(A45,'1. Informations administratives'!A47:A82,2),2),"")</f>
        <v/>
      </c>
      <c r="C45" s="138" t="str">
        <f>IF(INDEX('1. Informations administratives'!A47:J82,MATCH(A45,'1. Informations administratives'!A47:A82,2),3)&lt;&gt;"",INDEX('1. Informations administratives'!A47:J82,MATCH(A45,'1. Informations administratives'!A47:A82,2),3),"")</f>
        <v/>
      </c>
      <c r="D45" s="129"/>
      <c r="E45" s="130"/>
      <c r="F45" s="162"/>
      <c r="G45" s="119"/>
      <c r="H45" s="120"/>
      <c r="I45" s="120"/>
      <c r="J45" s="78" t="str">
        <f t="shared" si="32"/>
        <v/>
      </c>
      <c r="K45" s="121"/>
      <c r="L45" s="121"/>
      <c r="M45" s="121"/>
      <c r="N45" s="78" t="str">
        <f t="shared" si="46"/>
        <v/>
      </c>
      <c r="O45" s="122"/>
      <c r="P45" s="119"/>
      <c r="Q45" s="120"/>
      <c r="R45" s="120"/>
      <c r="S45" s="78" t="str">
        <f t="shared" si="33"/>
        <v/>
      </c>
      <c r="T45" s="121"/>
      <c r="U45" s="121"/>
      <c r="V45" s="121"/>
      <c r="W45" s="78" t="str">
        <f t="shared" si="16"/>
        <v/>
      </c>
      <c r="X45" s="122"/>
      <c r="Y45" s="119"/>
      <c r="Z45" s="120"/>
      <c r="AA45" s="120"/>
      <c r="AB45" s="78" t="str">
        <f t="shared" si="34"/>
        <v/>
      </c>
      <c r="AC45" s="121"/>
      <c r="AD45" s="121"/>
      <c r="AE45" s="121"/>
      <c r="AF45" s="78" t="str">
        <f t="shared" si="17"/>
        <v/>
      </c>
      <c r="AG45" s="122"/>
      <c r="AH45" s="119"/>
      <c r="AI45" s="120"/>
      <c r="AJ45" s="120"/>
      <c r="AK45" s="78" t="str">
        <f t="shared" si="35"/>
        <v/>
      </c>
      <c r="AL45" s="121"/>
      <c r="AM45" s="121"/>
      <c r="AN45" s="121"/>
      <c r="AO45" s="78" t="str">
        <f t="shared" si="18"/>
        <v/>
      </c>
      <c r="AP45" s="122"/>
      <c r="AQ45" s="119"/>
      <c r="AR45" s="120"/>
      <c r="AS45" s="120"/>
      <c r="AT45" s="78" t="str">
        <f t="shared" si="36"/>
        <v/>
      </c>
      <c r="AU45" s="121"/>
      <c r="AV45" s="121"/>
      <c r="AW45" s="121"/>
      <c r="AX45" s="78" t="str">
        <f t="shared" si="19"/>
        <v/>
      </c>
      <c r="AY45" s="122"/>
      <c r="AZ45" s="119"/>
      <c r="BA45" s="120"/>
      <c r="BB45" s="120"/>
      <c r="BC45" s="78" t="str">
        <f t="shared" si="37"/>
        <v/>
      </c>
      <c r="BD45" s="121"/>
      <c r="BE45" s="121"/>
      <c r="BF45" s="121"/>
      <c r="BG45" s="78" t="str">
        <f t="shared" si="20"/>
        <v/>
      </c>
      <c r="BH45" s="122"/>
      <c r="BI45" s="119"/>
      <c r="BJ45" s="120"/>
      <c r="BK45" s="120"/>
      <c r="BL45" s="78" t="str">
        <f t="shared" si="38"/>
        <v/>
      </c>
      <c r="BM45" s="121"/>
      <c r="BN45" s="121"/>
      <c r="BO45" s="121"/>
      <c r="BP45" s="78" t="str">
        <f t="shared" si="21"/>
        <v/>
      </c>
      <c r="BQ45" s="122"/>
      <c r="BR45" s="119"/>
      <c r="BS45" s="120"/>
      <c r="BT45" s="120"/>
      <c r="BU45" s="78" t="str">
        <f t="shared" si="39"/>
        <v/>
      </c>
      <c r="BV45" s="121"/>
      <c r="BW45" s="121"/>
      <c r="BX45" s="121"/>
      <c r="BY45" s="78" t="str">
        <f t="shared" si="22"/>
        <v/>
      </c>
      <c r="BZ45" s="122"/>
      <c r="CA45" s="119"/>
      <c r="CB45" s="120"/>
      <c r="CC45" s="120"/>
      <c r="CD45" s="78" t="str">
        <f t="shared" si="40"/>
        <v/>
      </c>
      <c r="CE45" s="121"/>
      <c r="CF45" s="121"/>
      <c r="CG45" s="121"/>
      <c r="CH45" s="78" t="str">
        <f t="shared" si="23"/>
        <v/>
      </c>
      <c r="CI45" s="122"/>
      <c r="CJ45" s="119"/>
      <c r="CK45" s="120"/>
      <c r="CL45" s="120"/>
      <c r="CM45" s="78" t="str">
        <f t="shared" si="41"/>
        <v/>
      </c>
      <c r="CN45" s="121"/>
      <c r="CO45" s="121"/>
      <c r="CP45" s="121"/>
      <c r="CQ45" s="78" t="str">
        <f t="shared" si="24"/>
        <v/>
      </c>
      <c r="CR45" s="122"/>
      <c r="CS45" s="119"/>
      <c r="CT45" s="120"/>
      <c r="CU45" s="120"/>
      <c r="CV45" s="78" t="str">
        <f t="shared" si="42"/>
        <v/>
      </c>
      <c r="CW45" s="121"/>
      <c r="CX45" s="121"/>
      <c r="CY45" s="121"/>
      <c r="CZ45" s="78" t="str">
        <f t="shared" si="25"/>
        <v/>
      </c>
      <c r="DA45" s="122"/>
      <c r="DB45" s="119"/>
      <c r="DC45" s="120"/>
      <c r="DD45" s="120"/>
      <c r="DE45" s="78" t="str">
        <f t="shared" si="43"/>
        <v/>
      </c>
      <c r="DF45" s="121"/>
      <c r="DG45" s="121"/>
      <c r="DH45" s="121"/>
      <c r="DI45" s="78" t="str">
        <f t="shared" si="26"/>
        <v/>
      </c>
      <c r="DJ45" s="122"/>
      <c r="DK45" s="119"/>
      <c r="DL45" s="120"/>
      <c r="DM45" s="120"/>
      <c r="DN45" s="78" t="str">
        <f t="shared" si="44"/>
        <v/>
      </c>
      <c r="DO45" s="121"/>
      <c r="DP45" s="121"/>
      <c r="DQ45" s="121"/>
      <c r="DR45" s="78" t="str">
        <f t="shared" si="27"/>
        <v/>
      </c>
      <c r="DS45" s="122"/>
      <c r="DT45" s="119"/>
      <c r="DU45" s="120"/>
      <c r="DV45" s="120"/>
      <c r="DW45" s="78" t="str">
        <f t="shared" si="45"/>
        <v/>
      </c>
      <c r="DX45" s="121"/>
      <c r="DY45" s="121"/>
      <c r="DZ45" s="121"/>
      <c r="EA45" s="78" t="str">
        <f t="shared" si="28"/>
        <v/>
      </c>
      <c r="EB45" s="122"/>
      <c r="EF45" s="139">
        <f t="shared" si="29"/>
        <v>0</v>
      </c>
      <c r="EG45" s="139">
        <f t="shared" si="30"/>
        <v>0</v>
      </c>
      <c r="EH45" s="139">
        <f t="shared" si="31"/>
        <v>0</v>
      </c>
    </row>
    <row r="46" spans="1:139">
      <c r="EF46" s="140">
        <f>SUM(EF6:EF45)</f>
        <v>0</v>
      </c>
      <c r="EG46" s="140">
        <f t="shared" ref="EG46:EH46" si="47">SUM(EG6:EG45)</f>
        <v>0</v>
      </c>
      <c r="EH46" s="140">
        <f t="shared" si="47"/>
        <v>0</v>
      </c>
      <c r="EI46" s="19">
        <f>SUM(EF46:EH46)</f>
        <v>0</v>
      </c>
    </row>
  </sheetData>
  <sheetProtection algorithmName="SHA-512" hashValue="0iCMICUbFMYKeK1XLPlSKNc96dZmZII1juZBwU3w2yKf3GcbwFDuq5nPhdKVBP/c7S6CeQxA/eLT0DPoQQcQMw==" saltValue="TAqn+ssqEPV8nvDQ48S0+g==" spinCount="100000" sheet="1" selectLockedCells="1"/>
  <mergeCells count="63">
    <mergeCell ref="Y1:Z1"/>
    <mergeCell ref="CJ1:CK1"/>
    <mergeCell ref="CL1:CR1"/>
    <mergeCell ref="CJ2:CR2"/>
    <mergeCell ref="CJ3:CR3"/>
    <mergeCell ref="AZ1:BA1"/>
    <mergeCell ref="BB1:BH1"/>
    <mergeCell ref="AZ2:BH2"/>
    <mergeCell ref="AZ3:BH3"/>
    <mergeCell ref="BI1:BJ1"/>
    <mergeCell ref="BI2:BQ2"/>
    <mergeCell ref="BI3:BQ3"/>
    <mergeCell ref="AA1:AG1"/>
    <mergeCell ref="Y2:AG2"/>
    <mergeCell ref="Y3:AG3"/>
    <mergeCell ref="AH1:AI1"/>
    <mergeCell ref="G1:H1"/>
    <mergeCell ref="I1:O1"/>
    <mergeCell ref="G2:O2"/>
    <mergeCell ref="G3:O3"/>
    <mergeCell ref="DB1:DC1"/>
    <mergeCell ref="AQ1:AR1"/>
    <mergeCell ref="AS1:AY1"/>
    <mergeCell ref="AQ2:AY2"/>
    <mergeCell ref="AQ3:AY3"/>
    <mergeCell ref="AJ1:AP1"/>
    <mergeCell ref="AH2:AP2"/>
    <mergeCell ref="AH3:AP3"/>
    <mergeCell ref="P1:Q1"/>
    <mergeCell ref="R1:X1"/>
    <mergeCell ref="P2:X2"/>
    <mergeCell ref="P3:X3"/>
    <mergeCell ref="DD1:DJ1"/>
    <mergeCell ref="DB2:DJ2"/>
    <mergeCell ref="DB3:DJ3"/>
    <mergeCell ref="BR1:BS1"/>
    <mergeCell ref="BT1:BZ1"/>
    <mergeCell ref="CS1:CT1"/>
    <mergeCell ref="CU1:DA1"/>
    <mergeCell ref="BR2:BZ2"/>
    <mergeCell ref="CS2:DA2"/>
    <mergeCell ref="BR3:BZ3"/>
    <mergeCell ref="CS3:DA3"/>
    <mergeCell ref="EF1:EH5"/>
    <mergeCell ref="DK1:DL1"/>
    <mergeCell ref="DM1:DS1"/>
    <mergeCell ref="DK2:DS2"/>
    <mergeCell ref="DK3:DS3"/>
    <mergeCell ref="DT1:DU1"/>
    <mergeCell ref="DV1:EB1"/>
    <mergeCell ref="DT2:EB2"/>
    <mergeCell ref="DT3:EB3"/>
    <mergeCell ref="BK1:BQ1"/>
    <mergeCell ref="CA1:CB1"/>
    <mergeCell ref="CC1:CI1"/>
    <mergeCell ref="CA2:CI2"/>
    <mergeCell ref="CA3:CI3"/>
    <mergeCell ref="A1:C3"/>
    <mergeCell ref="D1:E2"/>
    <mergeCell ref="D4:D5"/>
    <mergeCell ref="C4:C5"/>
    <mergeCell ref="B4:B5"/>
    <mergeCell ref="E4:E5"/>
  </mergeCells>
  <phoneticPr fontId="1" type="noConversion"/>
  <conditionalFormatting sqref="A6:EC45">
    <cfRule type="expression" dxfId="55" priority="2">
      <formula>MOD(ROW(),2)=0</formula>
    </cfRule>
  </conditionalFormatting>
  <conditionalFormatting sqref="G6:N45">
    <cfRule type="cellIs" dxfId="54" priority="1" operator="greaterThan">
      <formula>20</formula>
    </cfRule>
  </conditionalFormatting>
  <conditionalFormatting sqref="P6:W45">
    <cfRule type="cellIs" dxfId="53" priority="3" operator="greaterThan">
      <formula>20</formula>
    </cfRule>
  </conditionalFormatting>
  <conditionalFormatting sqref="Y6:AF45">
    <cfRule type="cellIs" dxfId="52" priority="5" operator="greaterThan">
      <formula>20</formula>
    </cfRule>
  </conditionalFormatting>
  <conditionalFormatting sqref="AH6:AO45">
    <cfRule type="cellIs" dxfId="51" priority="7" operator="greaterThan">
      <formula>20</formula>
    </cfRule>
  </conditionalFormatting>
  <conditionalFormatting sqref="AQ6:AX45">
    <cfRule type="cellIs" dxfId="50" priority="9" operator="greaterThan">
      <formula>20</formula>
    </cfRule>
  </conditionalFormatting>
  <conditionalFormatting sqref="AZ6:BG45">
    <cfRule type="cellIs" dxfId="49" priority="11" operator="greaterThan">
      <formula>20</formula>
    </cfRule>
  </conditionalFormatting>
  <conditionalFormatting sqref="BI6:BP45">
    <cfRule type="cellIs" dxfId="48" priority="13" operator="greaterThan">
      <formula>20</formula>
    </cfRule>
  </conditionalFormatting>
  <conditionalFormatting sqref="BR6:BY45">
    <cfRule type="cellIs" dxfId="47" priority="15" operator="greaterThan">
      <formula>20</formula>
    </cfRule>
  </conditionalFormatting>
  <conditionalFormatting sqref="CA6:CH45">
    <cfRule type="cellIs" dxfId="46" priority="17" operator="greaterThan">
      <formula>20</formula>
    </cfRule>
  </conditionalFormatting>
  <conditionalFormatting sqref="CJ6:CQ45">
    <cfRule type="cellIs" dxfId="45" priority="19" operator="greaterThan">
      <formula>20</formula>
    </cfRule>
  </conditionalFormatting>
  <conditionalFormatting sqref="CS6:CZ45">
    <cfRule type="cellIs" dxfId="44" priority="21" operator="greaterThan">
      <formula>20</formula>
    </cfRule>
  </conditionalFormatting>
  <conditionalFormatting sqref="DB6:DI45">
    <cfRule type="cellIs" dxfId="43" priority="23" operator="greaterThan">
      <formula>20</formula>
    </cfRule>
  </conditionalFormatting>
  <conditionalFormatting sqref="DK6:DR45">
    <cfRule type="cellIs" dxfId="42" priority="25" operator="greaterThan">
      <formula>20</formula>
    </cfRule>
  </conditionalFormatting>
  <conditionalFormatting sqref="DT6:EA45">
    <cfRule type="cellIs" dxfId="41" priority="27" operator="greaterThan">
      <formula>20</formula>
    </cfRule>
  </conditionalFormatting>
  <pageMargins left="0.39370078740157483" right="0.15748031496062992" top="0.27559055118110237" bottom="0.27559055118110237" header="0.31496062992125984" footer="0.31496062992125984"/>
  <pageSetup paperSize="8" fitToWidth="10" fitToHeight="3" orientation="landscape" r:id="rId1"/>
  <colBreaks count="13" manualBreakCount="13">
    <brk id="6" max="1048575" man="1"/>
    <brk id="15" max="1048575" man="1"/>
    <brk id="24" max="1048575" man="1"/>
    <brk id="33" max="1048575" man="1"/>
    <brk id="42" max="1048575" man="1"/>
    <brk id="51" max="1048575" man="1"/>
    <brk id="60" max="1048575" man="1"/>
    <brk id="69" max="1048575" man="1"/>
    <brk id="78" max="1048575" man="1"/>
    <brk id="87" max="1048575" man="1"/>
    <brk id="96" max="1048575" man="1"/>
    <brk id="105" max="1048575" man="1"/>
    <brk id="114" max="1048575" man="1"/>
  </colBreak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>
          <x14:formula1>
            <xm:f>'BTS ET EPREUVES'!$A$20:$A$23</xm:f>
          </x14:formula1>
          <xm:sqref>D6:D45</xm:sqref>
        </x14:dataValidation>
        <x14:dataValidation type="list" allowBlank="1" showInputMessage="1" showErrorMessage="1" promptTitle="OUI ou NON" prompt="La certification PIX a-t-elle été validée ?">
          <x14:formula1>
            <xm:f>'1. Informations administratives'!$AA$8:$AA$9</xm:f>
          </x14:formula1>
          <xm:sqref>F6:F45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I55"/>
  <sheetViews>
    <sheetView showGridLines="0" view="pageBreakPreview" zoomScale="80" zoomScaleNormal="100" zoomScaleSheetLayoutView="80" workbookViewId="0">
      <selection activeCell="F1" sqref="F1:G1"/>
    </sheetView>
  </sheetViews>
  <sheetFormatPr baseColWidth="10" defaultRowHeight="16.5"/>
  <cols>
    <col min="1" max="1" width="3.28515625" style="189" customWidth="1"/>
    <col min="2" max="3" width="17" style="192" customWidth="1"/>
    <col min="4" max="4" width="7.28515625" style="192" bestFit="1" customWidth="1"/>
    <col min="5" max="5" width="28.85546875" style="192" customWidth="1"/>
    <col min="6" max="6" width="5.85546875" style="192" customWidth="1"/>
    <col min="7" max="7" width="22.7109375" style="192" customWidth="1"/>
  </cols>
  <sheetData>
    <row r="1" spans="1:9" ht="78" customHeight="1">
      <c r="F1" s="295" t="s">
        <v>806</v>
      </c>
      <c r="G1" s="295"/>
    </row>
    <row r="2" spans="1:9" ht="23.45" customHeight="1">
      <c r="B2" s="296" t="s">
        <v>800</v>
      </c>
      <c r="C2" s="296"/>
      <c r="D2" s="296"/>
      <c r="E2" s="296"/>
      <c r="F2" s="296"/>
      <c r="G2" s="296"/>
    </row>
    <row r="3" spans="1:9" s="193" customFormat="1" ht="42" customHeight="1">
      <c r="A3" s="196"/>
      <c r="B3" s="194" t="s">
        <v>801</v>
      </c>
      <c r="C3" s="298">
        <f>'1. Informations administratives'!L5</f>
        <v>0</v>
      </c>
      <c r="D3" s="298"/>
      <c r="E3" s="298"/>
      <c r="F3" s="194"/>
      <c r="G3" s="193" t="str">
        <f>"RNE : "&amp;'1. Informations administratives'!L6</f>
        <v xml:space="preserve">RNE : </v>
      </c>
    </row>
    <row r="4" spans="1:9" s="199" customFormat="1" ht="31.9" customHeight="1">
      <c r="A4" s="198"/>
      <c r="B4" s="197" t="s">
        <v>804</v>
      </c>
      <c r="C4" s="297" t="str">
        <f>'1. Informations administratives'!C4</f>
        <v>Tourisme</v>
      </c>
      <c r="D4" s="297"/>
      <c r="E4" s="297"/>
      <c r="F4" s="197"/>
      <c r="G4" s="214" t="str">
        <f>"session : "&amp;'1. Informations administratives'!L4</f>
        <v>session : 2025</v>
      </c>
      <c r="H4" s="206"/>
      <c r="I4" s="206"/>
    </row>
    <row r="5" spans="1:9" ht="3.6" customHeight="1" thickBot="1">
      <c r="H5" s="193"/>
      <c r="I5" s="193"/>
    </row>
    <row r="6" spans="1:9" ht="31.9" customHeight="1" thickTop="1" thickBot="1">
      <c r="A6" s="190"/>
      <c r="B6" s="200" t="s">
        <v>64</v>
      </c>
      <c r="C6" s="201" t="s">
        <v>65</v>
      </c>
      <c r="D6" s="208" t="s">
        <v>66</v>
      </c>
      <c r="E6" s="201" t="s">
        <v>797</v>
      </c>
      <c r="F6" s="207" t="s">
        <v>798</v>
      </c>
      <c r="G6" s="202" t="s">
        <v>799</v>
      </c>
    </row>
    <row r="7" spans="1:9" ht="25.9" customHeight="1" thickTop="1">
      <c r="A7" s="191" t="s">
        <v>0</v>
      </c>
      <c r="B7" s="216" t="str">
        <f>UPPER(INDEX('1. Informations administratives'!$A$8:$J$47,MATCH(A7,'1. Informations administratives'!$A$8:$A$47,0),2))</f>
        <v/>
      </c>
      <c r="C7" s="217" t="str">
        <f>IF('1. Informations administratives'!B8&lt;&gt;0,INDEX('1. Informations administratives'!$A$8:$J$47,MATCH(A7,'1. Informations administratives'!$A$8:$A$47,0),3),"")</f>
        <v/>
      </c>
      <c r="D7" s="218" t="str">
        <f>IF('1. Informations administratives'!B8&lt;&gt;0,INDEX('1. Informations administratives'!$A$8:$J$47,MATCH(A7,'1. Informations administratives'!$A$8:$A$47,0),4),"")</f>
        <v/>
      </c>
      <c r="E7" s="203"/>
      <c r="F7" s="215"/>
      <c r="G7" s="212" t="s">
        <v>805</v>
      </c>
    </row>
    <row r="8" spans="1:9" ht="25.9" customHeight="1">
      <c r="A8" s="191" t="s">
        <v>31</v>
      </c>
      <c r="B8" s="219" t="str">
        <f>UPPER(INDEX('1. Informations administratives'!$A$8:$J$47,MATCH(A8,'1. Informations administratives'!$A$8:$A$47,0),2))</f>
        <v/>
      </c>
      <c r="C8" s="220" t="str">
        <f>IF('1. Informations administratives'!B9&lt;&gt;0,INDEX('1. Informations administratives'!$A$8:$J$47,MATCH(A8,'1. Informations administratives'!$A$8:$A$47,0),3),"")</f>
        <v/>
      </c>
      <c r="D8" s="218" t="str">
        <f>IF('1. Informations administratives'!B9&lt;&gt;0,INDEX('1. Informations administratives'!$A$8:$J$47,MATCH(A8,'1. Informations administratives'!$A$8:$A$47,0),4),"")</f>
        <v/>
      </c>
      <c r="E8" s="204"/>
      <c r="F8" s="204"/>
      <c r="G8" s="211" t="s">
        <v>805</v>
      </c>
    </row>
    <row r="9" spans="1:9" ht="25.9" customHeight="1">
      <c r="A9" s="191" t="s">
        <v>1</v>
      </c>
      <c r="B9" s="219" t="str">
        <f>UPPER(INDEX('1. Informations administratives'!$A$8:$J$47,MATCH(A9,'1. Informations administratives'!$A$8:$A$47,0),2))</f>
        <v/>
      </c>
      <c r="C9" s="220" t="str">
        <f>IF('1. Informations administratives'!B10&lt;&gt;0,INDEX('1. Informations administratives'!$A$8:$J$47,MATCH(A9,'1. Informations administratives'!$A$8:$A$47,0),3),"")</f>
        <v/>
      </c>
      <c r="D9" s="218" t="str">
        <f>IF('1. Informations administratives'!B10&lt;&gt;0,INDEX('1. Informations administratives'!$A$8:$J$47,MATCH(A9,'1. Informations administratives'!$A$8:$A$47,0),4),"")</f>
        <v/>
      </c>
      <c r="E9" s="204"/>
      <c r="F9" s="204"/>
      <c r="G9" s="211" t="s">
        <v>805</v>
      </c>
    </row>
    <row r="10" spans="1:9" ht="25.9" customHeight="1">
      <c r="A10" s="191" t="s">
        <v>2</v>
      </c>
      <c r="B10" s="219" t="str">
        <f>UPPER(INDEX('1. Informations administratives'!$A$8:$J$47,MATCH(A10,'1. Informations administratives'!$A$8:$A$47,0),2))</f>
        <v/>
      </c>
      <c r="C10" s="220" t="str">
        <f>IF('1. Informations administratives'!B11&lt;&gt;0,INDEX('1. Informations administratives'!$A$8:$J$47,MATCH(A10,'1. Informations administratives'!$A$8:$A$47,0),3),"")</f>
        <v/>
      </c>
      <c r="D10" s="218" t="str">
        <f>IF('1. Informations administratives'!B11&lt;&gt;0,INDEX('1. Informations administratives'!$A$8:$J$47,MATCH(A10,'1. Informations administratives'!$A$8:$A$47,0),4),"")</f>
        <v/>
      </c>
      <c r="E10" s="204"/>
      <c r="F10" s="204"/>
      <c r="G10" s="211" t="s">
        <v>805</v>
      </c>
    </row>
    <row r="11" spans="1:9" ht="25.9" customHeight="1">
      <c r="A11" s="191" t="s">
        <v>3</v>
      </c>
      <c r="B11" s="219" t="str">
        <f>UPPER(INDEX('1. Informations administratives'!$A$8:$J$47,MATCH(A11,'1. Informations administratives'!$A$8:$A$47,0),2))</f>
        <v/>
      </c>
      <c r="C11" s="220" t="str">
        <f>IF('1. Informations administratives'!B12&lt;&gt;0,INDEX('1. Informations administratives'!$A$8:$J$47,MATCH(A11,'1. Informations administratives'!$A$8:$A$47,0),3),"")</f>
        <v/>
      </c>
      <c r="D11" s="218" t="str">
        <f>IF('1. Informations administratives'!B12&lt;&gt;0,INDEX('1. Informations administratives'!$A$8:$J$47,MATCH(A11,'1. Informations administratives'!$A$8:$A$47,0),4),"")</f>
        <v/>
      </c>
      <c r="E11" s="204"/>
      <c r="F11" s="204"/>
      <c r="G11" s="211" t="s">
        <v>805</v>
      </c>
    </row>
    <row r="12" spans="1:9" ht="25.9" customHeight="1">
      <c r="A12" s="191" t="s">
        <v>4</v>
      </c>
      <c r="B12" s="219" t="str">
        <f>UPPER(INDEX('1. Informations administratives'!$A$8:$J$47,MATCH(A12,'1. Informations administratives'!$A$8:$A$47,0),2))</f>
        <v/>
      </c>
      <c r="C12" s="220" t="str">
        <f>IF('1. Informations administratives'!B13&lt;&gt;0,INDEX('1. Informations administratives'!$A$8:$J$47,MATCH(A12,'1. Informations administratives'!$A$8:$A$47,0),3),"")</f>
        <v/>
      </c>
      <c r="D12" s="218" t="str">
        <f>IF('1. Informations administratives'!B13&lt;&gt;0,INDEX('1. Informations administratives'!$A$8:$J$47,MATCH(A12,'1. Informations administratives'!$A$8:$A$47,0),4),"")</f>
        <v/>
      </c>
      <c r="E12" s="204"/>
      <c r="F12" s="204"/>
      <c r="G12" s="211" t="s">
        <v>805</v>
      </c>
    </row>
    <row r="13" spans="1:9" ht="25.9" customHeight="1">
      <c r="A13" s="191" t="s">
        <v>5</v>
      </c>
      <c r="B13" s="219" t="str">
        <f>UPPER(INDEX('1. Informations administratives'!$A$8:$J$47,MATCH(A13,'1. Informations administratives'!$A$8:$A$47,0),2))</f>
        <v/>
      </c>
      <c r="C13" s="220" t="str">
        <f>IF('1. Informations administratives'!B14&lt;&gt;0,INDEX('1. Informations administratives'!$A$8:$J$47,MATCH(A13,'1. Informations administratives'!$A$8:$A$47,0),3),"")</f>
        <v/>
      </c>
      <c r="D13" s="218" t="str">
        <f>IF('1. Informations administratives'!B14&lt;&gt;0,INDEX('1. Informations administratives'!$A$8:$J$47,MATCH(A13,'1. Informations administratives'!$A$8:$A$47,0),4),"")</f>
        <v/>
      </c>
      <c r="E13" s="204"/>
      <c r="F13" s="204"/>
      <c r="G13" s="211" t="s">
        <v>805</v>
      </c>
    </row>
    <row r="14" spans="1:9" ht="25.9" customHeight="1">
      <c r="A14" s="191" t="s">
        <v>6</v>
      </c>
      <c r="B14" s="219" t="str">
        <f>UPPER(INDEX('1. Informations administratives'!$A$8:$J$47,MATCH(A14,'1. Informations administratives'!$A$8:$A$47,0),2))</f>
        <v/>
      </c>
      <c r="C14" s="220" t="str">
        <f>IF('1. Informations administratives'!B15&lt;&gt;0,INDEX('1. Informations administratives'!$A$8:$J$47,MATCH(A14,'1. Informations administratives'!$A$8:$A$47,0),3),"")</f>
        <v/>
      </c>
      <c r="D14" s="218" t="str">
        <f>IF('1. Informations administratives'!B15&lt;&gt;0,INDEX('1. Informations administratives'!$A$8:$J$47,MATCH(A14,'1. Informations administratives'!$A$8:$A$47,0),4),"")</f>
        <v/>
      </c>
      <c r="E14" s="204"/>
      <c r="F14" s="204"/>
      <c r="G14" s="211" t="s">
        <v>805</v>
      </c>
    </row>
    <row r="15" spans="1:9" ht="25.9" customHeight="1">
      <c r="A15" s="191" t="s">
        <v>7</v>
      </c>
      <c r="B15" s="219" t="str">
        <f>UPPER(INDEX('1. Informations administratives'!$A$8:$J$47,MATCH(A15,'1. Informations administratives'!$A$8:$A$47,0),2))</f>
        <v/>
      </c>
      <c r="C15" s="220" t="str">
        <f>IF('1. Informations administratives'!B16&lt;&gt;0,INDEX('1. Informations administratives'!$A$8:$J$47,MATCH(A15,'1. Informations administratives'!$A$8:$A$47,0),3),"")</f>
        <v/>
      </c>
      <c r="D15" s="218" t="str">
        <f>IF('1. Informations administratives'!B16&lt;&gt;0,INDEX('1. Informations administratives'!$A$8:$J$47,MATCH(A15,'1. Informations administratives'!$A$8:$A$47,0),4),"")</f>
        <v/>
      </c>
      <c r="E15" s="204"/>
      <c r="F15" s="204"/>
      <c r="G15" s="211" t="s">
        <v>805</v>
      </c>
    </row>
    <row r="16" spans="1:9" ht="25.9" customHeight="1">
      <c r="A16" s="191" t="s">
        <v>8</v>
      </c>
      <c r="B16" s="219" t="str">
        <f>UPPER(INDEX('1. Informations administratives'!$A$8:$J$47,MATCH(A16,'1. Informations administratives'!$A$8:$A$47,0),2))</f>
        <v/>
      </c>
      <c r="C16" s="220" t="str">
        <f>IF('1. Informations administratives'!B17&lt;&gt;0,INDEX('1. Informations administratives'!$A$8:$J$47,MATCH(A16,'1. Informations administratives'!$A$8:$A$47,0),3),"")</f>
        <v/>
      </c>
      <c r="D16" s="218" t="str">
        <f>IF('1. Informations administratives'!B17&lt;&gt;0,INDEX('1. Informations administratives'!$A$8:$J$47,MATCH(A16,'1. Informations administratives'!$A$8:$A$47,0),4),"")</f>
        <v/>
      </c>
      <c r="E16" s="204"/>
      <c r="F16" s="204"/>
      <c r="G16" s="211" t="s">
        <v>805</v>
      </c>
    </row>
    <row r="17" spans="1:7" ht="25.9" customHeight="1">
      <c r="A17" s="191" t="s">
        <v>9</v>
      </c>
      <c r="B17" s="219" t="str">
        <f>UPPER(INDEX('1. Informations administratives'!$A$8:$J$47,MATCH(A17,'1. Informations administratives'!$A$8:$A$47,0),2))</f>
        <v/>
      </c>
      <c r="C17" s="220" t="str">
        <f>IF('1. Informations administratives'!B18&lt;&gt;0,INDEX('1. Informations administratives'!$A$8:$J$47,MATCH(A17,'1. Informations administratives'!$A$8:$A$47,0),3),"")</f>
        <v/>
      </c>
      <c r="D17" s="218" t="str">
        <f>IF('1. Informations administratives'!B18&lt;&gt;0,INDEX('1. Informations administratives'!$A$8:$J$47,MATCH(A17,'1. Informations administratives'!$A$8:$A$47,0),4),"")</f>
        <v/>
      </c>
      <c r="E17" s="204"/>
      <c r="F17" s="204"/>
      <c r="G17" s="211" t="s">
        <v>805</v>
      </c>
    </row>
    <row r="18" spans="1:7" ht="25.9" customHeight="1">
      <c r="A18" s="191" t="s">
        <v>10</v>
      </c>
      <c r="B18" s="219" t="str">
        <f>UPPER(INDEX('1. Informations administratives'!$A$8:$J$47,MATCH(A18,'1. Informations administratives'!$A$8:$A$47,0),2))</f>
        <v/>
      </c>
      <c r="C18" s="220" t="str">
        <f>IF('1. Informations administratives'!B19&lt;&gt;0,INDEX('1. Informations administratives'!$A$8:$J$47,MATCH(A18,'1. Informations administratives'!$A$8:$A$47,0),3),"")</f>
        <v/>
      </c>
      <c r="D18" s="218" t="str">
        <f>IF('1. Informations administratives'!B19&lt;&gt;0,INDEX('1. Informations administratives'!$A$8:$J$47,MATCH(A18,'1. Informations administratives'!$A$8:$A$47,0),4),"")</f>
        <v/>
      </c>
      <c r="E18" s="204"/>
      <c r="F18" s="204"/>
      <c r="G18" s="211" t="s">
        <v>805</v>
      </c>
    </row>
    <row r="19" spans="1:7" ht="25.9" customHeight="1">
      <c r="A19" s="191" t="s">
        <v>11</v>
      </c>
      <c r="B19" s="219" t="str">
        <f>UPPER(INDEX('1. Informations administratives'!$A$8:$J$47,MATCH(A19,'1. Informations administratives'!$A$8:$A$47,0),2))</f>
        <v/>
      </c>
      <c r="C19" s="220" t="str">
        <f>IF('1. Informations administratives'!B20&lt;&gt;0,INDEX('1. Informations administratives'!$A$8:$J$47,MATCH(A19,'1. Informations administratives'!$A$8:$A$47,0),3),"")</f>
        <v/>
      </c>
      <c r="D19" s="218" t="str">
        <f>IF('1. Informations administratives'!B20&lt;&gt;0,INDEX('1. Informations administratives'!$A$8:$J$47,MATCH(A19,'1. Informations administratives'!$A$8:$A$47,0),4),"")</f>
        <v/>
      </c>
      <c r="E19" s="204"/>
      <c r="F19" s="204"/>
      <c r="G19" s="211" t="s">
        <v>805</v>
      </c>
    </row>
    <row r="20" spans="1:7" s="195" customFormat="1" ht="25.9" customHeight="1">
      <c r="A20" s="209" t="s">
        <v>12</v>
      </c>
      <c r="B20" s="221" t="str">
        <f>UPPER(INDEX('1. Informations administratives'!$A$8:$J$47,MATCH(A20,'1. Informations administratives'!$A$8:$A$47,0),2))</f>
        <v/>
      </c>
      <c r="C20" s="220" t="str">
        <f>IF('1. Informations administratives'!B21&lt;&gt;0,INDEX('1. Informations administratives'!$A$8:$J$47,MATCH(A20,'1. Informations administratives'!$A$8:$A$47,0),3),"")</f>
        <v/>
      </c>
      <c r="D20" s="218" t="str">
        <f>IF('1. Informations administratives'!B21&lt;&gt;0,INDEX('1. Informations administratives'!$A$8:$J$47,MATCH(A20,'1. Informations administratives'!$A$8:$A$47,0),4),"")</f>
        <v/>
      </c>
      <c r="E20" s="210"/>
      <c r="F20" s="210"/>
      <c r="G20" s="211" t="s">
        <v>805</v>
      </c>
    </row>
    <row r="21" spans="1:7" ht="25.9" customHeight="1">
      <c r="A21" s="191" t="s">
        <v>13</v>
      </c>
      <c r="B21" s="219" t="str">
        <f>UPPER(INDEX('1. Informations administratives'!$A$8:$J$47,MATCH(A21,'1. Informations administratives'!$A$8:$A$47,0),2))</f>
        <v/>
      </c>
      <c r="C21" s="220" t="str">
        <f>IF('1. Informations administratives'!B22&lt;&gt;0,INDEX('1. Informations administratives'!$A$8:$J$47,MATCH(A21,'1. Informations administratives'!$A$8:$A$47,0),3),"")</f>
        <v/>
      </c>
      <c r="D21" s="218" t="str">
        <f>IF('1. Informations administratives'!B22&lt;&gt;0,INDEX('1. Informations administratives'!$A$8:$J$47,MATCH(A21,'1. Informations administratives'!$A$8:$A$47,0),4),"")</f>
        <v/>
      </c>
      <c r="E21" s="204"/>
      <c r="F21" s="204"/>
      <c r="G21" s="211" t="s">
        <v>805</v>
      </c>
    </row>
    <row r="22" spans="1:7" ht="25.9" customHeight="1">
      <c r="A22" s="191" t="s">
        <v>14</v>
      </c>
      <c r="B22" s="219" t="str">
        <f>UPPER(INDEX('1. Informations administratives'!$A$8:$J$47,MATCH(A22,'1. Informations administratives'!$A$8:$A$47,0),2))</f>
        <v/>
      </c>
      <c r="C22" s="220" t="str">
        <f>IF('1. Informations administratives'!B23&lt;&gt;0,INDEX('1. Informations administratives'!$A$8:$J$47,MATCH(A22,'1. Informations administratives'!$A$8:$A$47,0),3),"")</f>
        <v/>
      </c>
      <c r="D22" s="218" t="str">
        <f>IF('1. Informations administratives'!B23&lt;&gt;0,INDEX('1. Informations administratives'!$A$8:$J$47,MATCH(A22,'1. Informations administratives'!$A$8:$A$47,0),4),"")</f>
        <v/>
      </c>
      <c r="E22" s="204"/>
      <c r="F22" s="204"/>
      <c r="G22" s="211" t="s">
        <v>805</v>
      </c>
    </row>
    <row r="23" spans="1:7" ht="25.9" customHeight="1">
      <c r="A23" s="191" t="s">
        <v>15</v>
      </c>
      <c r="B23" s="219" t="str">
        <f>UPPER(INDEX('1. Informations administratives'!$A$8:$J$47,MATCH(A23,'1. Informations administratives'!$A$8:$A$47,0),2))</f>
        <v/>
      </c>
      <c r="C23" s="220" t="str">
        <f>IF('1. Informations administratives'!B24&lt;&gt;0,INDEX('1. Informations administratives'!$A$8:$J$47,MATCH(A23,'1. Informations administratives'!$A$8:$A$47,0),3),"")</f>
        <v/>
      </c>
      <c r="D23" s="218" t="str">
        <f>IF('1. Informations administratives'!B24&lt;&gt;0,INDEX('1. Informations administratives'!$A$8:$J$47,MATCH(A23,'1. Informations administratives'!$A$8:$A$47,0),4),"")</f>
        <v/>
      </c>
      <c r="E23" s="204"/>
      <c r="F23" s="204"/>
      <c r="G23" s="211" t="s">
        <v>805</v>
      </c>
    </row>
    <row r="24" spans="1:7" ht="25.9" customHeight="1">
      <c r="A24" s="191" t="s">
        <v>16</v>
      </c>
      <c r="B24" s="219" t="str">
        <f>UPPER(INDEX('1. Informations administratives'!$A$8:$J$47,MATCH(A24,'1. Informations administratives'!$A$8:$A$47,0),2))</f>
        <v/>
      </c>
      <c r="C24" s="220" t="str">
        <f>IF('1. Informations administratives'!B25&lt;&gt;0,INDEX('1. Informations administratives'!$A$8:$J$47,MATCH(A24,'1. Informations administratives'!$A$8:$A$47,0),3),"")</f>
        <v/>
      </c>
      <c r="D24" s="218" t="str">
        <f>IF('1. Informations administratives'!B25&lt;&gt;0,INDEX('1. Informations administratives'!$A$8:$J$47,MATCH(A24,'1. Informations administratives'!$A$8:$A$47,0),4),"")</f>
        <v/>
      </c>
      <c r="E24" s="204"/>
      <c r="F24" s="204"/>
      <c r="G24" s="211" t="s">
        <v>805</v>
      </c>
    </row>
    <row r="25" spans="1:7" ht="25.9" customHeight="1">
      <c r="A25" s="191" t="s">
        <v>17</v>
      </c>
      <c r="B25" s="219" t="str">
        <f>UPPER(INDEX('1. Informations administratives'!$A$8:$J$47,MATCH(A25,'1. Informations administratives'!$A$8:$A$47,0),2))</f>
        <v/>
      </c>
      <c r="C25" s="220" t="str">
        <f>IF('1. Informations administratives'!B26&lt;&gt;0,INDEX('1. Informations administratives'!$A$8:$J$47,MATCH(A25,'1. Informations administratives'!$A$8:$A$47,0),3),"")</f>
        <v/>
      </c>
      <c r="D25" s="218" t="str">
        <f>IF('1. Informations administratives'!B26&lt;&gt;0,INDEX('1. Informations administratives'!$A$8:$J$47,MATCH(A25,'1. Informations administratives'!$A$8:$A$47,0),4),"")</f>
        <v/>
      </c>
      <c r="E25" s="204"/>
      <c r="F25" s="204"/>
      <c r="G25" s="211" t="s">
        <v>805</v>
      </c>
    </row>
    <row r="26" spans="1:7" ht="25.9" customHeight="1">
      <c r="A26" s="191" t="s">
        <v>18</v>
      </c>
      <c r="B26" s="219" t="str">
        <f>UPPER(INDEX('1. Informations administratives'!$A$8:$J$47,MATCH(A26,'1. Informations administratives'!$A$8:$A$47,0),2))</f>
        <v/>
      </c>
      <c r="C26" s="220" t="str">
        <f>IF('1. Informations administratives'!B27&lt;&gt;0,INDEX('1. Informations administratives'!$A$8:$J$47,MATCH(A26,'1. Informations administratives'!$A$8:$A$47,0),3),"")</f>
        <v/>
      </c>
      <c r="D26" s="218" t="str">
        <f>IF('1. Informations administratives'!B27&lt;&gt;0,INDEX('1. Informations administratives'!$A$8:$J$47,MATCH(A26,'1. Informations administratives'!$A$8:$A$47,0),4),"")</f>
        <v/>
      </c>
      <c r="E26" s="204"/>
      <c r="F26" s="204"/>
      <c r="G26" s="211" t="s">
        <v>805</v>
      </c>
    </row>
    <row r="27" spans="1:7" ht="25.9" customHeight="1">
      <c r="A27" s="191" t="s">
        <v>19</v>
      </c>
      <c r="B27" s="219" t="str">
        <f>UPPER(INDEX('1. Informations administratives'!$A$8:$J$47,MATCH(A27,'1. Informations administratives'!$A$8:$A$47,0),2))</f>
        <v/>
      </c>
      <c r="C27" s="220" t="str">
        <f>IF('1. Informations administratives'!B28&lt;&gt;0,INDEX('1. Informations administratives'!$A$8:$J$47,MATCH(A27,'1. Informations administratives'!$A$8:$A$47,0),3),"")</f>
        <v/>
      </c>
      <c r="D27" s="218" t="str">
        <f>IF('1. Informations administratives'!B28&lt;&gt;0,INDEX('1. Informations administratives'!$A$8:$J$47,MATCH(A27,'1. Informations administratives'!$A$8:$A$47,0),4),"")</f>
        <v/>
      </c>
      <c r="E27" s="204"/>
      <c r="F27" s="204"/>
      <c r="G27" s="211" t="s">
        <v>805</v>
      </c>
    </row>
    <row r="28" spans="1:7" ht="25.9" customHeight="1">
      <c r="A28" s="191" t="s">
        <v>20</v>
      </c>
      <c r="B28" s="219" t="str">
        <f>UPPER(INDEX('1. Informations administratives'!$A$8:$J$47,MATCH(A28,'1. Informations administratives'!$A$8:$A$47,0),2))</f>
        <v/>
      </c>
      <c r="C28" s="220" t="str">
        <f>IF('1. Informations administratives'!B29&lt;&gt;0,INDEX('1. Informations administratives'!$A$8:$J$47,MATCH(A28,'1. Informations administratives'!$A$8:$A$47,0),3),"")</f>
        <v/>
      </c>
      <c r="D28" s="218" t="str">
        <f>IF('1. Informations administratives'!B29&lt;&gt;0,INDEX('1. Informations administratives'!$A$8:$J$47,MATCH(A28,'1. Informations administratives'!$A$8:$A$47,0),4),"")</f>
        <v/>
      </c>
      <c r="E28" s="204"/>
      <c r="F28" s="204"/>
      <c r="G28" s="211" t="s">
        <v>805</v>
      </c>
    </row>
    <row r="29" spans="1:7" ht="25.9" customHeight="1">
      <c r="A29" s="191" t="s">
        <v>21</v>
      </c>
      <c r="B29" s="219" t="str">
        <f>UPPER(INDEX('1. Informations administratives'!$A$8:$J$47,MATCH(A29,'1. Informations administratives'!$A$8:$A$47,0),2))</f>
        <v/>
      </c>
      <c r="C29" s="220" t="str">
        <f>IF('1. Informations administratives'!B30&lt;&gt;0,INDEX('1. Informations administratives'!$A$8:$J$47,MATCH(A29,'1. Informations administratives'!$A$8:$A$47,0),3),"")</f>
        <v/>
      </c>
      <c r="D29" s="218" t="str">
        <f>IF('1. Informations administratives'!B30&lt;&gt;0,INDEX('1. Informations administratives'!$A$8:$J$47,MATCH(A29,'1. Informations administratives'!$A$8:$A$47,0),4),"")</f>
        <v/>
      </c>
      <c r="E29" s="204"/>
      <c r="F29" s="204"/>
      <c r="G29" s="211" t="s">
        <v>805</v>
      </c>
    </row>
    <row r="30" spans="1:7" ht="25.9" customHeight="1">
      <c r="A30" s="191" t="s">
        <v>22</v>
      </c>
      <c r="B30" s="219" t="str">
        <f>UPPER(INDEX('1. Informations administratives'!$A$8:$J$47,MATCH(A30,'1. Informations administratives'!$A$8:$A$47,0),2))</f>
        <v/>
      </c>
      <c r="C30" s="220" t="str">
        <f>IF('1. Informations administratives'!B31&lt;&gt;0,INDEX('1. Informations administratives'!$A$8:$J$47,MATCH(A30,'1. Informations administratives'!$A$8:$A$47,0),3),"")</f>
        <v/>
      </c>
      <c r="D30" s="218" t="str">
        <f>IF('1. Informations administratives'!B31&lt;&gt;0,INDEX('1. Informations administratives'!$A$8:$J$47,MATCH(A30,'1. Informations administratives'!$A$8:$A$47,0),4),"")</f>
        <v/>
      </c>
      <c r="E30" s="204"/>
      <c r="F30" s="204"/>
      <c r="G30" s="211" t="s">
        <v>805</v>
      </c>
    </row>
    <row r="31" spans="1:7" ht="25.9" customHeight="1">
      <c r="A31" s="191" t="s">
        <v>23</v>
      </c>
      <c r="B31" s="219" t="str">
        <f>UPPER(INDEX('1. Informations administratives'!$A$8:$J$47,MATCH(A31,'1. Informations administratives'!$A$8:$A$47,0),2))</f>
        <v/>
      </c>
      <c r="C31" s="220" t="str">
        <f>IF('1. Informations administratives'!B32&lt;&gt;0,INDEX('1. Informations administratives'!$A$8:$J$47,MATCH(A31,'1. Informations administratives'!$A$8:$A$47,0),3),"")</f>
        <v/>
      </c>
      <c r="D31" s="218" t="str">
        <f>IF('1. Informations administratives'!B32&lt;&gt;0,INDEX('1. Informations administratives'!$A$8:$J$47,MATCH(A31,'1. Informations administratives'!$A$8:$A$47,0),4),"")</f>
        <v/>
      </c>
      <c r="E31" s="204"/>
      <c r="F31" s="204"/>
      <c r="G31" s="211" t="s">
        <v>805</v>
      </c>
    </row>
    <row r="32" spans="1:7" ht="25.9" customHeight="1">
      <c r="A32" s="191" t="s">
        <v>24</v>
      </c>
      <c r="B32" s="219" t="str">
        <f>UPPER(INDEX('1. Informations administratives'!$A$8:$J$47,MATCH(A32,'1. Informations administratives'!$A$8:$A$47,0),2))</f>
        <v/>
      </c>
      <c r="C32" s="220" t="str">
        <f>IF('1. Informations administratives'!B33&lt;&gt;0,INDEX('1. Informations administratives'!$A$8:$J$47,MATCH(A32,'1. Informations administratives'!$A$8:$A$47,0),3),"")</f>
        <v/>
      </c>
      <c r="D32" s="218" t="str">
        <f>IF('1. Informations administratives'!B33&lt;&gt;0,INDEX('1. Informations administratives'!$A$8:$J$47,MATCH(A32,'1. Informations administratives'!$A$8:$A$47,0),4),"")</f>
        <v/>
      </c>
      <c r="E32" s="204"/>
      <c r="F32" s="204"/>
      <c r="G32" s="211" t="s">
        <v>805</v>
      </c>
    </row>
    <row r="33" spans="1:7" ht="25.9" customHeight="1">
      <c r="A33" s="191" t="s">
        <v>25</v>
      </c>
      <c r="B33" s="219" t="str">
        <f>UPPER(INDEX('1. Informations administratives'!$A$8:$J$47,MATCH(A33,'1. Informations administratives'!$A$8:$A$47,0),2))</f>
        <v/>
      </c>
      <c r="C33" s="220" t="str">
        <f>IF('1. Informations administratives'!B34&lt;&gt;0,INDEX('1. Informations administratives'!$A$8:$J$47,MATCH(A33,'1. Informations administratives'!$A$8:$A$47,0),3),"")</f>
        <v/>
      </c>
      <c r="D33" s="218" t="str">
        <f>IF('1. Informations administratives'!B34&lt;&gt;0,INDEX('1. Informations administratives'!$A$8:$J$47,MATCH(A33,'1. Informations administratives'!$A$8:$A$47,0),4),"")</f>
        <v/>
      </c>
      <c r="E33" s="204"/>
      <c r="F33" s="204"/>
      <c r="G33" s="211" t="s">
        <v>805</v>
      </c>
    </row>
    <row r="34" spans="1:7" ht="25.9" customHeight="1">
      <c r="A34" s="191" t="s">
        <v>26</v>
      </c>
      <c r="B34" s="219" t="str">
        <f>UPPER(INDEX('1. Informations administratives'!$A$8:$J$47,MATCH(A34,'1. Informations administratives'!$A$8:$A$47,0),2))</f>
        <v/>
      </c>
      <c r="C34" s="220" t="str">
        <f>IF('1. Informations administratives'!B35&lt;&gt;0,INDEX('1. Informations administratives'!$A$8:$J$47,MATCH(A34,'1. Informations administratives'!$A$8:$A$47,0),3),"")</f>
        <v/>
      </c>
      <c r="D34" s="218" t="str">
        <f>IF('1. Informations administratives'!B35&lt;&gt;0,INDEX('1. Informations administratives'!$A$8:$J$47,MATCH(A34,'1. Informations administratives'!$A$8:$A$47,0),4),"")</f>
        <v/>
      </c>
      <c r="E34" s="204"/>
      <c r="F34" s="204"/>
      <c r="G34" s="211" t="s">
        <v>805</v>
      </c>
    </row>
    <row r="35" spans="1:7" ht="25.9" customHeight="1">
      <c r="A35" s="191" t="s">
        <v>27</v>
      </c>
      <c r="B35" s="219" t="str">
        <f>UPPER(INDEX('1. Informations administratives'!$A$8:$J$47,MATCH(A35,'1. Informations administratives'!$A$8:$A$47,0),2))</f>
        <v/>
      </c>
      <c r="C35" s="220" t="str">
        <f>IF('1. Informations administratives'!B36&lt;&gt;0,INDEX('1. Informations administratives'!$A$8:$J$47,MATCH(A35,'1. Informations administratives'!$A$8:$A$47,0),3),"")</f>
        <v/>
      </c>
      <c r="D35" s="218" t="str">
        <f>IF('1. Informations administratives'!B36&lt;&gt;0,INDEX('1. Informations administratives'!$A$8:$J$47,MATCH(A35,'1. Informations administratives'!$A$8:$A$47,0),4),"")</f>
        <v/>
      </c>
      <c r="E35" s="204"/>
      <c r="F35" s="204"/>
      <c r="G35" s="211" t="s">
        <v>805</v>
      </c>
    </row>
    <row r="36" spans="1:7" ht="25.9" customHeight="1">
      <c r="A36" s="191" t="s">
        <v>28</v>
      </c>
      <c r="B36" s="219" t="str">
        <f>UPPER(INDEX('1. Informations administratives'!$A$8:$J$47,MATCH(A36,'1. Informations administratives'!$A$8:$A$47,0),2))</f>
        <v/>
      </c>
      <c r="C36" s="220" t="str">
        <f>IF('1. Informations administratives'!B37&lt;&gt;0,INDEX('1. Informations administratives'!$A$8:$J$47,MATCH(A36,'1. Informations administratives'!$A$8:$A$47,0),3),"")</f>
        <v/>
      </c>
      <c r="D36" s="218" t="str">
        <f>IF('1. Informations administratives'!B37&lt;&gt;0,INDEX('1. Informations administratives'!$A$8:$J$47,MATCH(A36,'1. Informations administratives'!$A$8:$A$47,0),4),"")</f>
        <v/>
      </c>
      <c r="E36" s="204"/>
      <c r="F36" s="204"/>
      <c r="G36" s="211" t="s">
        <v>805</v>
      </c>
    </row>
    <row r="37" spans="1:7" ht="25.9" customHeight="1">
      <c r="A37" s="191" t="s">
        <v>29</v>
      </c>
      <c r="B37" s="219" t="str">
        <f>UPPER(INDEX('1. Informations administratives'!$A$8:$J$47,MATCH(A37,'1. Informations administratives'!$A$8:$A$47,0),2))</f>
        <v/>
      </c>
      <c r="C37" s="220" t="str">
        <f>IF('1. Informations administratives'!B38&lt;&gt;0,INDEX('1. Informations administratives'!$A$8:$J$47,MATCH(A37,'1. Informations administratives'!$A$8:$A$47,0),3),"")</f>
        <v/>
      </c>
      <c r="D37" s="218" t="str">
        <f>IF('1. Informations administratives'!B38&lt;&gt;0,INDEX('1. Informations administratives'!$A$8:$J$47,MATCH(A37,'1. Informations administratives'!$A$8:$A$47,0),4),"")</f>
        <v/>
      </c>
      <c r="E37" s="204"/>
      <c r="F37" s="204"/>
      <c r="G37" s="211" t="s">
        <v>805</v>
      </c>
    </row>
    <row r="38" spans="1:7" ht="25.9" customHeight="1">
      <c r="A38" s="191" t="s">
        <v>69</v>
      </c>
      <c r="B38" s="219" t="str">
        <f>UPPER(INDEX('1. Informations administratives'!$A$8:$J$47,MATCH(A38,'1. Informations administratives'!$A$8:$A$47,0),2))</f>
        <v/>
      </c>
      <c r="C38" s="220" t="str">
        <f>IF('1. Informations administratives'!B39&lt;&gt;0,INDEX('1. Informations administratives'!$A$8:$J$47,MATCH(A38,'1. Informations administratives'!$A$8:$A$47,0),3),"")</f>
        <v/>
      </c>
      <c r="D38" s="218" t="str">
        <f>IF('1. Informations administratives'!B39&lt;&gt;0,INDEX('1. Informations administratives'!$A$8:$J$47,MATCH(A38,'1. Informations administratives'!$A$8:$A$47,0),4),"")</f>
        <v/>
      </c>
      <c r="E38" s="204"/>
      <c r="F38" s="204"/>
      <c r="G38" s="211" t="s">
        <v>805</v>
      </c>
    </row>
    <row r="39" spans="1:7" ht="25.9" customHeight="1">
      <c r="A39" s="191" t="s">
        <v>70</v>
      </c>
      <c r="B39" s="219" t="str">
        <f>UPPER(INDEX('1. Informations administratives'!$A$8:$J$47,MATCH(A39,'1. Informations administratives'!$A$8:$A$47,0),2))</f>
        <v/>
      </c>
      <c r="C39" s="220" t="str">
        <f>IF('1. Informations administratives'!B40&lt;&gt;0,INDEX('1. Informations administratives'!$A$8:$J$47,MATCH(A39,'1. Informations administratives'!$A$8:$A$47,0),3),"")</f>
        <v/>
      </c>
      <c r="D39" s="218" t="str">
        <f>IF('1. Informations administratives'!B40&lt;&gt;0,INDEX('1. Informations administratives'!$A$8:$J$47,MATCH(A39,'1. Informations administratives'!$A$8:$A$47,0),4),"")</f>
        <v/>
      </c>
      <c r="E39" s="204"/>
      <c r="F39" s="204"/>
      <c r="G39" s="211" t="s">
        <v>805</v>
      </c>
    </row>
    <row r="40" spans="1:7" ht="25.9" customHeight="1">
      <c r="A40" s="191" t="s">
        <v>71</v>
      </c>
      <c r="B40" s="219" t="str">
        <f>UPPER(INDEX('1. Informations administratives'!$A$8:$J$47,MATCH(A40,'1. Informations administratives'!$A$8:$A$47,0),2))</f>
        <v/>
      </c>
      <c r="C40" s="220" t="str">
        <f>IF('1. Informations administratives'!B41&lt;&gt;0,INDEX('1. Informations administratives'!$A$8:$J$47,MATCH(A40,'1. Informations administratives'!$A$8:$A$47,0),3),"")</f>
        <v/>
      </c>
      <c r="D40" s="218" t="str">
        <f>IF('1. Informations administratives'!B41&lt;&gt;0,INDEX('1. Informations administratives'!$A$8:$J$47,MATCH(A40,'1. Informations administratives'!$A$8:$A$47,0),4),"")</f>
        <v/>
      </c>
      <c r="E40" s="204"/>
      <c r="F40" s="204"/>
      <c r="G40" s="211" t="s">
        <v>805</v>
      </c>
    </row>
    <row r="41" spans="1:7" ht="25.9" customHeight="1">
      <c r="A41" s="191" t="s">
        <v>72</v>
      </c>
      <c r="B41" s="219" t="str">
        <f>UPPER(INDEX('1. Informations administratives'!$A$8:$J$47,MATCH(A41,'1. Informations administratives'!$A$8:$A$47,0),2))</f>
        <v/>
      </c>
      <c r="C41" s="220" t="str">
        <f>IF('1. Informations administratives'!B42&lt;&gt;0,INDEX('1. Informations administratives'!$A$8:$J$47,MATCH(A41,'1. Informations administratives'!$A$8:$A$47,0),3),"")</f>
        <v/>
      </c>
      <c r="D41" s="218" t="str">
        <f>IF('1. Informations administratives'!B42&lt;&gt;0,INDEX('1. Informations administratives'!$A$8:$J$47,MATCH(A41,'1. Informations administratives'!$A$8:$A$47,0),4),"")</f>
        <v/>
      </c>
      <c r="E41" s="204"/>
      <c r="F41" s="204"/>
      <c r="G41" s="211" t="s">
        <v>805</v>
      </c>
    </row>
    <row r="42" spans="1:7" ht="25.9" customHeight="1">
      <c r="A42" s="191" t="s">
        <v>73</v>
      </c>
      <c r="B42" s="219" t="str">
        <f>UPPER(INDEX('1. Informations administratives'!$A$8:$J$47,MATCH(A42,'1. Informations administratives'!$A$8:$A$47,0),2))</f>
        <v/>
      </c>
      <c r="C42" s="220" t="str">
        <f>IF('1. Informations administratives'!B43&lt;&gt;0,INDEX('1. Informations administratives'!$A$8:$J$47,MATCH(A42,'1. Informations administratives'!$A$8:$A$47,0),3),"")</f>
        <v/>
      </c>
      <c r="D42" s="218" t="str">
        <f>IF('1. Informations administratives'!B43&lt;&gt;0,INDEX('1. Informations administratives'!$A$8:$J$47,MATCH(A42,'1. Informations administratives'!$A$8:$A$47,0),4),"")</f>
        <v/>
      </c>
      <c r="E42" s="204"/>
      <c r="F42" s="204"/>
      <c r="G42" s="211" t="s">
        <v>805</v>
      </c>
    </row>
    <row r="43" spans="1:7" ht="25.9" customHeight="1">
      <c r="A43" s="191" t="s">
        <v>97</v>
      </c>
      <c r="B43" s="219" t="str">
        <f>UPPER(INDEX('1. Informations administratives'!$A$8:$J$47,MATCH(A43,'1. Informations administratives'!$A$8:$A$47,0),2))</f>
        <v/>
      </c>
      <c r="C43" s="220" t="str">
        <f>IF('1. Informations administratives'!B44&lt;&gt;0,INDEX('1. Informations administratives'!$A$8:$J$47,MATCH(A43,'1. Informations administratives'!$A$8:$A$47,0),3),"")</f>
        <v/>
      </c>
      <c r="D43" s="218" t="str">
        <f>IF('1. Informations administratives'!B44&lt;&gt;0,INDEX('1. Informations administratives'!$A$8:$J$47,MATCH(A43,'1. Informations administratives'!$A$8:$A$47,0),4),"")</f>
        <v/>
      </c>
      <c r="E43" s="204"/>
      <c r="F43" s="204"/>
      <c r="G43" s="211" t="s">
        <v>805</v>
      </c>
    </row>
    <row r="44" spans="1:7" ht="25.9" customHeight="1">
      <c r="A44" s="191" t="s">
        <v>98</v>
      </c>
      <c r="B44" s="219" t="str">
        <f>UPPER(INDEX('1. Informations administratives'!$A$8:$J$47,MATCH(A44,'1. Informations administratives'!$A$8:$A$47,0),2))</f>
        <v/>
      </c>
      <c r="C44" s="220" t="str">
        <f>IF('1. Informations administratives'!B45&lt;&gt;0,INDEX('1. Informations administratives'!$A$8:$J$47,MATCH(A44,'1. Informations administratives'!$A$8:$A$47,0),3),"")</f>
        <v/>
      </c>
      <c r="D44" s="218" t="str">
        <f>IF('1. Informations administratives'!B45&lt;&gt;0,INDEX('1. Informations administratives'!$A$8:$J$47,MATCH(A44,'1. Informations administratives'!$A$8:$A$47,0),4),"")</f>
        <v/>
      </c>
      <c r="E44" s="204"/>
      <c r="F44" s="204"/>
      <c r="G44" s="211" t="s">
        <v>805</v>
      </c>
    </row>
    <row r="45" spans="1:7" ht="25.9" customHeight="1">
      <c r="A45" s="191" t="s">
        <v>99</v>
      </c>
      <c r="B45" s="219" t="str">
        <f>UPPER(INDEX('1. Informations administratives'!$A$8:$J$47,MATCH(A45,'1. Informations administratives'!$A$8:$A$47,0),2))</f>
        <v/>
      </c>
      <c r="C45" s="220" t="str">
        <f>IF('1. Informations administratives'!B46&lt;&gt;0,INDEX('1. Informations administratives'!$A$8:$J$47,MATCH(A45,'1. Informations administratives'!$A$8:$A$47,0),3),"")</f>
        <v/>
      </c>
      <c r="D45" s="218" t="str">
        <f>IF('1. Informations administratives'!B46&lt;&gt;0,INDEX('1. Informations administratives'!$A$8:$J$47,MATCH(A45,'1. Informations administratives'!$A$8:$A$47,0),4),"")</f>
        <v/>
      </c>
      <c r="E45" s="204"/>
      <c r="F45" s="204"/>
      <c r="G45" s="211" t="s">
        <v>805</v>
      </c>
    </row>
    <row r="46" spans="1:7" ht="25.9" customHeight="1" thickBot="1">
      <c r="A46" s="191" t="s">
        <v>100</v>
      </c>
      <c r="B46" s="222" t="str">
        <f>UPPER(INDEX('1. Informations administratives'!$A$8:$J$47,MATCH(A46,'1. Informations administratives'!$A$8:$A$47,0),2))</f>
        <v/>
      </c>
      <c r="C46" s="223" t="str">
        <f>IF('1. Informations administratives'!B47&lt;&gt;0,INDEX('1. Informations administratives'!$A$8:$J$47,MATCH(A46,'1. Informations administratives'!$A$8:$A$47,0),3),"")</f>
        <v/>
      </c>
      <c r="D46" s="224" t="str">
        <f>IF('1. Informations administratives'!B47&lt;&gt;0,INDEX('1. Informations administratives'!$A$8:$J$47,MATCH(A46,'1. Informations administratives'!$A$8:$A$47,0),4),"")</f>
        <v/>
      </c>
      <c r="E46" s="205"/>
      <c r="F46" s="205"/>
      <c r="G46" s="213" t="s">
        <v>805</v>
      </c>
    </row>
    <row r="47" spans="1:7" ht="17.25" thickTop="1">
      <c r="A47" s="191"/>
    </row>
    <row r="48" spans="1:7">
      <c r="A48" s="191"/>
    </row>
    <row r="49" spans="1:1">
      <c r="A49" s="191"/>
    </row>
    <row r="50" spans="1:1">
      <c r="A50" s="191"/>
    </row>
    <row r="51" spans="1:1">
      <c r="A51" s="190"/>
    </row>
    <row r="52" spans="1:1">
      <c r="A52" s="191"/>
    </row>
    <row r="53" spans="1:1">
      <c r="A53" s="191"/>
    </row>
    <row r="54" spans="1:1">
      <c r="A54" s="191"/>
    </row>
    <row r="55" spans="1:1">
      <c r="A55" s="191"/>
    </row>
  </sheetData>
  <sheetProtection algorithmName="SHA-512" hashValue="ZoO82Bf0IB4f2LuU7csCtdVj3+qr7cY0W9uwUhEcv+qvhlwh7GLLcZ1TWh2Rqjm+g/cobqA7l2iPYVKrDTdsnA==" saltValue="OvSHPW7R6bwmAyrRGoGkug==" spinCount="100000" sheet="1" objects="1" scenarios="1" selectLockedCells="1"/>
  <mergeCells count="4">
    <mergeCell ref="F1:G1"/>
    <mergeCell ref="B2:G2"/>
    <mergeCell ref="C4:E4"/>
    <mergeCell ref="C3:E3"/>
  </mergeCells>
  <phoneticPr fontId="1" type="noConversion"/>
  <conditionalFormatting sqref="B7:G46">
    <cfRule type="expression" dxfId="40" priority="1">
      <formula>MOD(ROW(),2)=0</formula>
    </cfRule>
  </conditionalFormatting>
  <pageMargins left="0.23622047244094491" right="0.23622047244094491" top="0.74803149606299213" bottom="0.74803149606299213" header="0.31496062992125984" footer="0.31496062992125984"/>
  <pageSetup paperSize="9" orientation="portrait" r:id="rId1"/>
  <rowBreaks count="1" manualBreakCount="1">
    <brk id="26" max="16383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21" r:id="rId4" name="Check Box 1">
              <controlPr defaultSize="0" autoFill="0" autoLine="0" autoPict="0">
                <anchor moveWithCells="1">
                  <from>
                    <xdr:col>5</xdr:col>
                    <xdr:colOff>85725</xdr:colOff>
                    <xdr:row>6</xdr:row>
                    <xdr:rowOff>57150</xdr:rowOff>
                  </from>
                  <to>
                    <xdr:col>5</xdr:col>
                    <xdr:colOff>333375</xdr:colOff>
                    <xdr:row>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2" r:id="rId5" name="Check Box 2">
              <controlPr defaultSize="0" autoFill="0" autoLine="0" autoPict="0">
                <anchor moveWithCells="1">
                  <from>
                    <xdr:col>5</xdr:col>
                    <xdr:colOff>85725</xdr:colOff>
                    <xdr:row>7</xdr:row>
                    <xdr:rowOff>57150</xdr:rowOff>
                  </from>
                  <to>
                    <xdr:col>5</xdr:col>
                    <xdr:colOff>333375</xdr:colOff>
                    <xdr:row>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3" r:id="rId6" name="Check Box 3">
              <controlPr defaultSize="0" autoFill="0" autoLine="0" autoPict="0">
                <anchor moveWithCells="1">
                  <from>
                    <xdr:col>5</xdr:col>
                    <xdr:colOff>85725</xdr:colOff>
                    <xdr:row>8</xdr:row>
                    <xdr:rowOff>57150</xdr:rowOff>
                  </from>
                  <to>
                    <xdr:col>5</xdr:col>
                    <xdr:colOff>333375</xdr:colOff>
                    <xdr:row>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4" r:id="rId7" name="Check Box 4">
              <controlPr defaultSize="0" autoFill="0" autoLine="0" autoPict="0">
                <anchor moveWithCells="1">
                  <from>
                    <xdr:col>5</xdr:col>
                    <xdr:colOff>85725</xdr:colOff>
                    <xdr:row>9</xdr:row>
                    <xdr:rowOff>57150</xdr:rowOff>
                  </from>
                  <to>
                    <xdr:col>5</xdr:col>
                    <xdr:colOff>333375</xdr:colOff>
                    <xdr:row>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5" r:id="rId8" name="Check Box 5">
              <controlPr defaultSize="0" autoFill="0" autoLine="0" autoPict="0">
                <anchor moveWithCells="1">
                  <from>
                    <xdr:col>5</xdr:col>
                    <xdr:colOff>85725</xdr:colOff>
                    <xdr:row>10</xdr:row>
                    <xdr:rowOff>57150</xdr:rowOff>
                  </from>
                  <to>
                    <xdr:col>5</xdr:col>
                    <xdr:colOff>333375</xdr:colOff>
                    <xdr:row>10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6" r:id="rId9" name="Check Box 6">
              <controlPr defaultSize="0" autoFill="0" autoLine="0" autoPict="0">
                <anchor moveWithCells="1">
                  <from>
                    <xdr:col>5</xdr:col>
                    <xdr:colOff>85725</xdr:colOff>
                    <xdr:row>11</xdr:row>
                    <xdr:rowOff>57150</xdr:rowOff>
                  </from>
                  <to>
                    <xdr:col>5</xdr:col>
                    <xdr:colOff>333375</xdr:colOff>
                    <xdr:row>11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7" r:id="rId10" name="Check Box 7">
              <controlPr defaultSize="0" autoFill="0" autoLine="0" autoPict="0">
                <anchor moveWithCells="1">
                  <from>
                    <xdr:col>5</xdr:col>
                    <xdr:colOff>85725</xdr:colOff>
                    <xdr:row>12</xdr:row>
                    <xdr:rowOff>57150</xdr:rowOff>
                  </from>
                  <to>
                    <xdr:col>5</xdr:col>
                    <xdr:colOff>333375</xdr:colOff>
                    <xdr:row>12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8" r:id="rId11" name="Check Box 8">
              <controlPr defaultSize="0" autoFill="0" autoLine="0" autoPict="0">
                <anchor moveWithCells="1">
                  <from>
                    <xdr:col>5</xdr:col>
                    <xdr:colOff>85725</xdr:colOff>
                    <xdr:row>13</xdr:row>
                    <xdr:rowOff>57150</xdr:rowOff>
                  </from>
                  <to>
                    <xdr:col>5</xdr:col>
                    <xdr:colOff>333375</xdr:colOff>
                    <xdr:row>13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29" r:id="rId12" name="Check Box 9">
              <controlPr defaultSize="0" autoFill="0" autoLine="0" autoPict="0">
                <anchor moveWithCells="1">
                  <from>
                    <xdr:col>5</xdr:col>
                    <xdr:colOff>85725</xdr:colOff>
                    <xdr:row>14</xdr:row>
                    <xdr:rowOff>57150</xdr:rowOff>
                  </from>
                  <to>
                    <xdr:col>5</xdr:col>
                    <xdr:colOff>333375</xdr:colOff>
                    <xdr:row>14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0" r:id="rId13" name="Check Box 10">
              <controlPr defaultSize="0" autoFill="0" autoLine="0" autoPict="0">
                <anchor moveWithCells="1">
                  <from>
                    <xdr:col>5</xdr:col>
                    <xdr:colOff>85725</xdr:colOff>
                    <xdr:row>15</xdr:row>
                    <xdr:rowOff>57150</xdr:rowOff>
                  </from>
                  <to>
                    <xdr:col>5</xdr:col>
                    <xdr:colOff>333375</xdr:colOff>
                    <xdr:row>15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1" r:id="rId14" name="Check Box 11">
              <controlPr defaultSize="0" autoFill="0" autoLine="0" autoPict="0">
                <anchor moveWithCells="1">
                  <from>
                    <xdr:col>5</xdr:col>
                    <xdr:colOff>85725</xdr:colOff>
                    <xdr:row>16</xdr:row>
                    <xdr:rowOff>57150</xdr:rowOff>
                  </from>
                  <to>
                    <xdr:col>5</xdr:col>
                    <xdr:colOff>333375</xdr:colOff>
                    <xdr:row>16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2" r:id="rId15" name="Check Box 12">
              <controlPr defaultSize="0" autoFill="0" autoLine="0" autoPict="0">
                <anchor moveWithCells="1">
                  <from>
                    <xdr:col>5</xdr:col>
                    <xdr:colOff>85725</xdr:colOff>
                    <xdr:row>17</xdr:row>
                    <xdr:rowOff>57150</xdr:rowOff>
                  </from>
                  <to>
                    <xdr:col>5</xdr:col>
                    <xdr:colOff>333375</xdr:colOff>
                    <xdr:row>17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3" r:id="rId16" name="Check Box 13">
              <controlPr defaultSize="0" autoFill="0" autoLine="0" autoPict="0">
                <anchor moveWithCells="1">
                  <from>
                    <xdr:col>5</xdr:col>
                    <xdr:colOff>85725</xdr:colOff>
                    <xdr:row>18</xdr:row>
                    <xdr:rowOff>57150</xdr:rowOff>
                  </from>
                  <to>
                    <xdr:col>5</xdr:col>
                    <xdr:colOff>333375</xdr:colOff>
                    <xdr:row>18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4" r:id="rId17" name="Check Box 14">
              <controlPr defaultSize="0" autoFill="0" autoLine="0" autoPict="0">
                <anchor moveWithCells="1">
                  <from>
                    <xdr:col>5</xdr:col>
                    <xdr:colOff>85725</xdr:colOff>
                    <xdr:row>19</xdr:row>
                    <xdr:rowOff>57150</xdr:rowOff>
                  </from>
                  <to>
                    <xdr:col>5</xdr:col>
                    <xdr:colOff>333375</xdr:colOff>
                    <xdr:row>19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5" r:id="rId18" name="Check Box 15">
              <controlPr defaultSize="0" autoFill="0" autoLine="0" autoPict="0">
                <anchor moveWithCells="1">
                  <from>
                    <xdr:col>5</xdr:col>
                    <xdr:colOff>85725</xdr:colOff>
                    <xdr:row>20</xdr:row>
                    <xdr:rowOff>57150</xdr:rowOff>
                  </from>
                  <to>
                    <xdr:col>5</xdr:col>
                    <xdr:colOff>333375</xdr:colOff>
                    <xdr:row>20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6" r:id="rId19" name="Check Box 16">
              <controlPr defaultSize="0" autoFill="0" autoLine="0" autoPict="0">
                <anchor moveWithCells="1">
                  <from>
                    <xdr:col>5</xdr:col>
                    <xdr:colOff>85725</xdr:colOff>
                    <xdr:row>21</xdr:row>
                    <xdr:rowOff>57150</xdr:rowOff>
                  </from>
                  <to>
                    <xdr:col>5</xdr:col>
                    <xdr:colOff>333375</xdr:colOff>
                    <xdr:row>21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7" r:id="rId20" name="Check Box 17">
              <controlPr defaultSize="0" autoFill="0" autoLine="0" autoPict="0">
                <anchor moveWithCells="1">
                  <from>
                    <xdr:col>5</xdr:col>
                    <xdr:colOff>85725</xdr:colOff>
                    <xdr:row>22</xdr:row>
                    <xdr:rowOff>57150</xdr:rowOff>
                  </from>
                  <to>
                    <xdr:col>5</xdr:col>
                    <xdr:colOff>333375</xdr:colOff>
                    <xdr:row>22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8" r:id="rId21" name="Check Box 18">
              <controlPr defaultSize="0" autoFill="0" autoLine="0" autoPict="0">
                <anchor moveWithCells="1">
                  <from>
                    <xdr:col>5</xdr:col>
                    <xdr:colOff>85725</xdr:colOff>
                    <xdr:row>23</xdr:row>
                    <xdr:rowOff>57150</xdr:rowOff>
                  </from>
                  <to>
                    <xdr:col>5</xdr:col>
                    <xdr:colOff>333375</xdr:colOff>
                    <xdr:row>23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39" r:id="rId22" name="Check Box 19">
              <controlPr defaultSize="0" autoFill="0" autoLine="0" autoPict="0">
                <anchor moveWithCells="1">
                  <from>
                    <xdr:col>5</xdr:col>
                    <xdr:colOff>85725</xdr:colOff>
                    <xdr:row>24</xdr:row>
                    <xdr:rowOff>57150</xdr:rowOff>
                  </from>
                  <to>
                    <xdr:col>5</xdr:col>
                    <xdr:colOff>333375</xdr:colOff>
                    <xdr:row>24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0" r:id="rId23" name="Check Box 20">
              <controlPr defaultSize="0" autoFill="0" autoLine="0" autoPict="0">
                <anchor moveWithCells="1">
                  <from>
                    <xdr:col>5</xdr:col>
                    <xdr:colOff>85725</xdr:colOff>
                    <xdr:row>25</xdr:row>
                    <xdr:rowOff>57150</xdr:rowOff>
                  </from>
                  <to>
                    <xdr:col>5</xdr:col>
                    <xdr:colOff>333375</xdr:colOff>
                    <xdr:row>25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1" r:id="rId24" name="Check Box 21">
              <controlPr defaultSize="0" autoFill="0" autoLine="0" autoPict="0">
                <anchor moveWithCells="1">
                  <from>
                    <xdr:col>5</xdr:col>
                    <xdr:colOff>85725</xdr:colOff>
                    <xdr:row>26</xdr:row>
                    <xdr:rowOff>57150</xdr:rowOff>
                  </from>
                  <to>
                    <xdr:col>5</xdr:col>
                    <xdr:colOff>333375</xdr:colOff>
                    <xdr:row>26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2" r:id="rId25" name="Check Box 22">
              <controlPr defaultSize="0" autoFill="0" autoLine="0" autoPict="0">
                <anchor moveWithCells="1">
                  <from>
                    <xdr:col>5</xdr:col>
                    <xdr:colOff>85725</xdr:colOff>
                    <xdr:row>27</xdr:row>
                    <xdr:rowOff>57150</xdr:rowOff>
                  </from>
                  <to>
                    <xdr:col>5</xdr:col>
                    <xdr:colOff>333375</xdr:colOff>
                    <xdr:row>27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3" r:id="rId26" name="Check Box 23">
              <controlPr defaultSize="0" autoFill="0" autoLine="0" autoPict="0">
                <anchor moveWithCells="1">
                  <from>
                    <xdr:col>5</xdr:col>
                    <xdr:colOff>85725</xdr:colOff>
                    <xdr:row>28</xdr:row>
                    <xdr:rowOff>57150</xdr:rowOff>
                  </from>
                  <to>
                    <xdr:col>5</xdr:col>
                    <xdr:colOff>333375</xdr:colOff>
                    <xdr:row>28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4" r:id="rId27" name="Check Box 24">
              <controlPr defaultSize="0" autoFill="0" autoLine="0" autoPict="0">
                <anchor moveWithCells="1">
                  <from>
                    <xdr:col>5</xdr:col>
                    <xdr:colOff>85725</xdr:colOff>
                    <xdr:row>29</xdr:row>
                    <xdr:rowOff>57150</xdr:rowOff>
                  </from>
                  <to>
                    <xdr:col>5</xdr:col>
                    <xdr:colOff>333375</xdr:colOff>
                    <xdr:row>29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5" r:id="rId28" name="Check Box 25">
              <controlPr defaultSize="0" autoFill="0" autoLine="0" autoPict="0">
                <anchor moveWithCells="1">
                  <from>
                    <xdr:col>5</xdr:col>
                    <xdr:colOff>85725</xdr:colOff>
                    <xdr:row>30</xdr:row>
                    <xdr:rowOff>57150</xdr:rowOff>
                  </from>
                  <to>
                    <xdr:col>5</xdr:col>
                    <xdr:colOff>333375</xdr:colOff>
                    <xdr:row>30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6" r:id="rId29" name="Check Box 26">
              <controlPr defaultSize="0" autoFill="0" autoLine="0" autoPict="0">
                <anchor moveWithCells="1">
                  <from>
                    <xdr:col>5</xdr:col>
                    <xdr:colOff>85725</xdr:colOff>
                    <xdr:row>31</xdr:row>
                    <xdr:rowOff>57150</xdr:rowOff>
                  </from>
                  <to>
                    <xdr:col>5</xdr:col>
                    <xdr:colOff>333375</xdr:colOff>
                    <xdr:row>31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7" r:id="rId30" name="Check Box 27">
              <controlPr defaultSize="0" autoFill="0" autoLine="0" autoPict="0">
                <anchor moveWithCells="1">
                  <from>
                    <xdr:col>5</xdr:col>
                    <xdr:colOff>85725</xdr:colOff>
                    <xdr:row>32</xdr:row>
                    <xdr:rowOff>57150</xdr:rowOff>
                  </from>
                  <to>
                    <xdr:col>5</xdr:col>
                    <xdr:colOff>333375</xdr:colOff>
                    <xdr:row>32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8" r:id="rId31" name="Check Box 28">
              <controlPr defaultSize="0" autoFill="0" autoLine="0" autoPict="0">
                <anchor moveWithCells="1">
                  <from>
                    <xdr:col>5</xdr:col>
                    <xdr:colOff>85725</xdr:colOff>
                    <xdr:row>33</xdr:row>
                    <xdr:rowOff>57150</xdr:rowOff>
                  </from>
                  <to>
                    <xdr:col>5</xdr:col>
                    <xdr:colOff>333375</xdr:colOff>
                    <xdr:row>33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9" r:id="rId32" name="Check Box 29">
              <controlPr defaultSize="0" autoFill="0" autoLine="0" autoPict="0">
                <anchor moveWithCells="1">
                  <from>
                    <xdr:col>5</xdr:col>
                    <xdr:colOff>85725</xdr:colOff>
                    <xdr:row>34</xdr:row>
                    <xdr:rowOff>57150</xdr:rowOff>
                  </from>
                  <to>
                    <xdr:col>5</xdr:col>
                    <xdr:colOff>333375</xdr:colOff>
                    <xdr:row>34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0" r:id="rId33" name="Check Box 30">
              <controlPr defaultSize="0" autoFill="0" autoLine="0" autoPict="0">
                <anchor moveWithCells="1">
                  <from>
                    <xdr:col>5</xdr:col>
                    <xdr:colOff>85725</xdr:colOff>
                    <xdr:row>35</xdr:row>
                    <xdr:rowOff>57150</xdr:rowOff>
                  </from>
                  <to>
                    <xdr:col>5</xdr:col>
                    <xdr:colOff>333375</xdr:colOff>
                    <xdr:row>35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1" r:id="rId34" name="Check Box 31">
              <controlPr defaultSize="0" autoFill="0" autoLine="0" autoPict="0">
                <anchor moveWithCells="1">
                  <from>
                    <xdr:col>5</xdr:col>
                    <xdr:colOff>85725</xdr:colOff>
                    <xdr:row>36</xdr:row>
                    <xdr:rowOff>57150</xdr:rowOff>
                  </from>
                  <to>
                    <xdr:col>5</xdr:col>
                    <xdr:colOff>333375</xdr:colOff>
                    <xdr:row>36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2" r:id="rId35" name="Check Box 32">
              <controlPr defaultSize="0" autoFill="0" autoLine="0" autoPict="0">
                <anchor moveWithCells="1">
                  <from>
                    <xdr:col>5</xdr:col>
                    <xdr:colOff>85725</xdr:colOff>
                    <xdr:row>37</xdr:row>
                    <xdr:rowOff>57150</xdr:rowOff>
                  </from>
                  <to>
                    <xdr:col>5</xdr:col>
                    <xdr:colOff>333375</xdr:colOff>
                    <xdr:row>37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3" r:id="rId36" name="Check Box 33">
              <controlPr defaultSize="0" autoFill="0" autoLine="0" autoPict="0">
                <anchor moveWithCells="1">
                  <from>
                    <xdr:col>5</xdr:col>
                    <xdr:colOff>85725</xdr:colOff>
                    <xdr:row>38</xdr:row>
                    <xdr:rowOff>57150</xdr:rowOff>
                  </from>
                  <to>
                    <xdr:col>5</xdr:col>
                    <xdr:colOff>333375</xdr:colOff>
                    <xdr:row>38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4" r:id="rId37" name="Check Box 34">
              <controlPr defaultSize="0" autoFill="0" autoLine="0" autoPict="0">
                <anchor moveWithCells="1">
                  <from>
                    <xdr:col>5</xdr:col>
                    <xdr:colOff>85725</xdr:colOff>
                    <xdr:row>39</xdr:row>
                    <xdr:rowOff>57150</xdr:rowOff>
                  </from>
                  <to>
                    <xdr:col>5</xdr:col>
                    <xdr:colOff>333375</xdr:colOff>
                    <xdr:row>39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5" r:id="rId38" name="Check Box 35">
              <controlPr defaultSize="0" autoFill="0" autoLine="0" autoPict="0">
                <anchor moveWithCells="1">
                  <from>
                    <xdr:col>5</xdr:col>
                    <xdr:colOff>85725</xdr:colOff>
                    <xdr:row>40</xdr:row>
                    <xdr:rowOff>57150</xdr:rowOff>
                  </from>
                  <to>
                    <xdr:col>5</xdr:col>
                    <xdr:colOff>333375</xdr:colOff>
                    <xdr:row>40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6" r:id="rId39" name="Check Box 36">
              <controlPr defaultSize="0" autoFill="0" autoLine="0" autoPict="0">
                <anchor moveWithCells="1">
                  <from>
                    <xdr:col>5</xdr:col>
                    <xdr:colOff>85725</xdr:colOff>
                    <xdr:row>41</xdr:row>
                    <xdr:rowOff>57150</xdr:rowOff>
                  </from>
                  <to>
                    <xdr:col>5</xdr:col>
                    <xdr:colOff>333375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7" r:id="rId40" name="Check Box 37">
              <controlPr defaultSize="0" autoFill="0" autoLine="0" autoPict="0">
                <anchor moveWithCells="1">
                  <from>
                    <xdr:col>5</xdr:col>
                    <xdr:colOff>85725</xdr:colOff>
                    <xdr:row>42</xdr:row>
                    <xdr:rowOff>57150</xdr:rowOff>
                  </from>
                  <to>
                    <xdr:col>5</xdr:col>
                    <xdr:colOff>333375</xdr:colOff>
                    <xdr:row>42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8" r:id="rId41" name="Check Box 38">
              <controlPr defaultSize="0" autoFill="0" autoLine="0" autoPict="0">
                <anchor moveWithCells="1">
                  <from>
                    <xdr:col>5</xdr:col>
                    <xdr:colOff>85725</xdr:colOff>
                    <xdr:row>43</xdr:row>
                    <xdr:rowOff>57150</xdr:rowOff>
                  </from>
                  <to>
                    <xdr:col>5</xdr:col>
                    <xdr:colOff>333375</xdr:colOff>
                    <xdr:row>43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9" r:id="rId42" name="Check Box 39">
              <controlPr defaultSize="0" autoFill="0" autoLine="0" autoPict="0">
                <anchor moveWithCells="1">
                  <from>
                    <xdr:col>5</xdr:col>
                    <xdr:colOff>85725</xdr:colOff>
                    <xdr:row>44</xdr:row>
                    <xdr:rowOff>57150</xdr:rowOff>
                  </from>
                  <to>
                    <xdr:col>5</xdr:col>
                    <xdr:colOff>333375</xdr:colOff>
                    <xdr:row>44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0" r:id="rId43" name="Check Box 40">
              <controlPr defaultSize="0" autoFill="0" autoLine="0" autoPict="0">
                <anchor moveWithCells="1">
                  <from>
                    <xdr:col>5</xdr:col>
                    <xdr:colOff>85725</xdr:colOff>
                    <xdr:row>45</xdr:row>
                    <xdr:rowOff>57150</xdr:rowOff>
                  </from>
                  <to>
                    <xdr:col>5</xdr:col>
                    <xdr:colOff>333375</xdr:colOff>
                    <xdr:row>45</xdr:row>
                    <xdr:rowOff>285750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C01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ref="AA20" si="2">H20</f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ref="AE20" ca="1" si="3">N20</f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AUAgsq9pe8xG6IzP5QjNqcMWFnUMhPkHKrhkC19Zc3Xj/kQrvzE05aCvVtBe082jKrxGA2MyChqziu7qYO4iOA==" saltValue="0I7JpWGAtvghKpFiCiNCiQ==" spinCount="100000" sheet="1" selectLockedCells="1"/>
  <mergeCells count="89">
    <mergeCell ref="F108:L109"/>
    <mergeCell ref="H20:J20"/>
    <mergeCell ref="O20:W20"/>
    <mergeCell ref="AA20:AC20"/>
    <mergeCell ref="S108:W114"/>
    <mergeCell ref="S28:S30"/>
    <mergeCell ref="T28:W33"/>
    <mergeCell ref="K29:K30"/>
    <mergeCell ref="L29:L30"/>
    <mergeCell ref="M29:M30"/>
    <mergeCell ref="R28:R30"/>
    <mergeCell ref="D31:J33"/>
    <mergeCell ref="K31:K33"/>
    <mergeCell ref="L31:L33"/>
    <mergeCell ref="M31:M33"/>
    <mergeCell ref="N31:O33"/>
    <mergeCell ref="D28:J30"/>
    <mergeCell ref="K28:M28"/>
    <mergeCell ref="N28:O30"/>
    <mergeCell ref="P28:P30"/>
    <mergeCell ref="Q28:Q30"/>
    <mergeCell ref="H23:J23"/>
    <mergeCell ref="O23:W23"/>
    <mergeCell ref="D25:I25"/>
    <mergeCell ref="AA23:AC23"/>
    <mergeCell ref="D27:J27"/>
    <mergeCell ref="K27:O27"/>
    <mergeCell ref="P27:S27"/>
    <mergeCell ref="T27:W27"/>
    <mergeCell ref="H21:J21"/>
    <mergeCell ref="O21:W21"/>
    <mergeCell ref="AA21:AC21"/>
    <mergeCell ref="H22:J22"/>
    <mergeCell ref="O22:W22"/>
    <mergeCell ref="AA22:AC22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phoneticPr fontId="1" type="noConversion"/>
  <conditionalFormatting sqref="D28">
    <cfRule type="cellIs" dxfId="39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C02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8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C03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7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C04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6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C05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5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C06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4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C07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3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C08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2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C09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1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C10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0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C11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9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C12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8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C13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7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C14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6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C15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5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C16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4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C17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3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C18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2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C19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1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C20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0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C21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9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C22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8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C23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7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C24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6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C25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5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C26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4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C27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3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C28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2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C29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1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C30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0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C31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9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C32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8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C33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7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C34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6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C35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5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C36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4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C37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3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C38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2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6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C39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1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6"/>
  <sheetViews>
    <sheetView showGridLines="0" showZeros="0" view="pageBreakPreview" topLeftCell="A2" zoomScale="40" zoomScaleNormal="40" zoomScaleSheetLayoutView="40" workbookViewId="0">
      <selection activeCell="T28" sqref="T28:W33"/>
    </sheetView>
  </sheetViews>
  <sheetFormatPr baseColWidth="10" defaultColWidth="11.5703125" defaultRowHeight="14.25"/>
  <cols>
    <col min="1" max="1" width="2.85546875" style="58" customWidth="1"/>
    <col min="2" max="2" width="1.42578125" style="58" customWidth="1"/>
    <col min="3" max="3" width="2.85546875" style="58" customWidth="1"/>
    <col min="4" max="7" width="13.140625" style="22" customWidth="1"/>
    <col min="8" max="8" width="38.5703125" style="8" customWidth="1"/>
    <col min="9" max="9" width="21.140625" style="8" customWidth="1"/>
    <col min="10" max="10" width="29" style="8" customWidth="1"/>
    <col min="11" max="14" width="13.140625" style="8" customWidth="1"/>
    <col min="15" max="15" width="10.5703125" style="8" customWidth="1"/>
    <col min="16" max="22" width="13" style="8" customWidth="1"/>
    <col min="23" max="23" width="91" style="8" customWidth="1"/>
    <col min="24" max="24" width="3.42578125" style="8" customWidth="1"/>
    <col min="25" max="28" width="11.5703125" style="8" customWidth="1"/>
    <col min="29" max="29" width="49.5703125" style="8" customWidth="1"/>
    <col min="30" max="30" width="13.140625" style="8" customWidth="1"/>
    <col min="31" max="33" width="11.5703125" style="8" customWidth="1"/>
    <col min="34" max="16384" width="11.5703125" style="8"/>
  </cols>
  <sheetData>
    <row r="1" spans="1:32" ht="15.75" thickTop="1" thickBot="1">
      <c r="B1" s="73"/>
      <c r="C1" s="70"/>
      <c r="D1" s="37"/>
      <c r="E1" s="37"/>
      <c r="F1" s="37"/>
      <c r="G1" s="37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9"/>
    </row>
    <row r="2" spans="1:32" ht="28.35" customHeight="1">
      <c r="A2" s="56" t="str" cm="1">
        <f t="array" aca="1" ref="A2" ca="1">RIGHT(CELL("nomfichier",A2),3)</f>
        <v>C40</v>
      </c>
      <c r="B2" s="74"/>
      <c r="C2" s="56"/>
      <c r="D2" s="336" t="s">
        <v>79</v>
      </c>
      <c r="E2" s="337"/>
      <c r="F2" s="338" t="str">
        <f>'1. Informations administratives'!C3</f>
        <v>BTS</v>
      </c>
      <c r="G2" s="338"/>
      <c r="H2" s="339"/>
      <c r="I2" s="336" t="s">
        <v>44</v>
      </c>
      <c r="J2" s="341" t="s">
        <v>123</v>
      </c>
      <c r="K2" s="343" t="str">
        <f ca="1">UPPER(INDEX('1. Informations administratives'!A8:J47,MATCH(A2,'1. Informations administratives'!A8:A47,0),2))</f>
        <v/>
      </c>
      <c r="L2" s="344"/>
      <c r="M2" s="344"/>
      <c r="N2" s="345"/>
      <c r="O2" s="349" t="s">
        <v>45</v>
      </c>
      <c r="P2" s="350"/>
      <c r="Q2" s="299">
        <f ca="1">INDEX('1. Informations administratives'!A8:J47,MATCH(A2,'1. Informations administratives'!A8:A47,0),3)</f>
        <v>0</v>
      </c>
      <c r="R2" s="299"/>
      <c r="S2" s="299"/>
      <c r="T2" s="299"/>
      <c r="U2" s="300"/>
      <c r="V2" s="303" t="s">
        <v>795</v>
      </c>
      <c r="W2" s="304"/>
      <c r="X2" s="35"/>
      <c r="Y2" s="1"/>
      <c r="Z2" s="1"/>
      <c r="AA2" s="1"/>
      <c r="AB2" s="1"/>
      <c r="AC2" s="1"/>
      <c r="AD2" s="1"/>
      <c r="AE2" s="1"/>
      <c r="AF2" s="1"/>
    </row>
    <row r="3" spans="1:32" ht="55.7" customHeight="1" thickBot="1">
      <c r="A3" s="56"/>
      <c r="B3" s="74"/>
      <c r="C3" s="56"/>
      <c r="D3" s="305" t="s">
        <v>125</v>
      </c>
      <c r="E3" s="306"/>
      <c r="F3" s="311" t="str">
        <f>'1. Informations administratives'!C4</f>
        <v>Tourisme</v>
      </c>
      <c r="G3" s="312"/>
      <c r="H3" s="313"/>
      <c r="I3" s="340"/>
      <c r="J3" s="342"/>
      <c r="K3" s="346"/>
      <c r="L3" s="347"/>
      <c r="M3" s="347"/>
      <c r="N3" s="348"/>
      <c r="O3" s="351"/>
      <c r="P3" s="352"/>
      <c r="Q3" s="301"/>
      <c r="R3" s="301"/>
      <c r="S3" s="301"/>
      <c r="T3" s="301"/>
      <c r="U3" s="302"/>
      <c r="V3" s="320">
        <f>'1. Informations administratives'!L5</f>
        <v>0</v>
      </c>
      <c r="W3" s="321"/>
      <c r="X3" s="40"/>
    </row>
    <row r="4" spans="1:32" ht="55.7" customHeight="1">
      <c r="A4" s="56"/>
      <c r="B4" s="74"/>
      <c r="C4" s="56"/>
      <c r="D4" s="307"/>
      <c r="E4" s="308"/>
      <c r="F4" s="314"/>
      <c r="G4" s="315"/>
      <c r="H4" s="316"/>
      <c r="I4" s="322">
        <f>'1. Informations administratives'!L4</f>
        <v>2025</v>
      </c>
      <c r="J4" s="30" t="s">
        <v>46</v>
      </c>
      <c r="K4" s="324">
        <f ca="1">INDEX('1. Informations administratives'!$A$8:$J$47,MATCH($A$2,'1. Informations administratives'!$A$8:$A$47,0),4)</f>
        <v>0</v>
      </c>
      <c r="L4" s="325"/>
      <c r="M4" s="325"/>
      <c r="N4" s="326"/>
      <c r="O4" s="32" t="s">
        <v>82</v>
      </c>
      <c r="P4" s="327">
        <f ca="1">INDEX('1. Informations administratives'!A8:J47,MATCH(A2,'1. Informations administratives'!A8:A47,0),7)</f>
        <v>0</v>
      </c>
      <c r="Q4" s="328"/>
      <c r="R4" s="329"/>
      <c r="S4" s="330" t="s">
        <v>67</v>
      </c>
      <c r="T4" s="331"/>
      <c r="U4" s="332"/>
      <c r="V4" s="320"/>
      <c r="W4" s="321"/>
      <c r="X4" s="40"/>
      <c r="AC4" s="65"/>
    </row>
    <row r="5" spans="1:32" ht="55.7" customHeight="1" thickBot="1">
      <c r="A5" s="56"/>
      <c r="B5" s="74"/>
      <c r="C5" s="56"/>
      <c r="D5" s="309"/>
      <c r="E5" s="310"/>
      <c r="F5" s="317"/>
      <c r="G5" s="318"/>
      <c r="H5" s="319"/>
      <c r="I5" s="323"/>
      <c r="J5" s="31" t="s">
        <v>84</v>
      </c>
      <c r="K5" s="333">
        <f ca="1">INDEX('1. Informations administratives'!$A$8:$J$47,MATCH($A$2,'1. Informations administratives'!$A$8:$A$47,0),5)</f>
        <v>0</v>
      </c>
      <c r="L5" s="334"/>
      <c r="M5" s="334"/>
      <c r="N5" s="335"/>
      <c r="O5" s="31" t="s">
        <v>83</v>
      </c>
      <c r="P5" s="353">
        <f ca="1">INDEX('1. Informations administratives'!A8:J47,MATCH(A2,'1. Informations administratives'!A8:A47,0),6)</f>
        <v>0</v>
      </c>
      <c r="Q5" s="354"/>
      <c r="R5" s="355"/>
      <c r="S5" s="356">
        <f ca="1">INDEX('1. Informations administratives'!A8:J47,MATCH(A2,'1. Informations administratives'!A8:A47,0),8)</f>
        <v>0</v>
      </c>
      <c r="T5" s="357"/>
      <c r="U5" s="358"/>
      <c r="V5" s="301"/>
      <c r="W5" s="302"/>
      <c r="X5" s="40"/>
      <c r="AB5" s="65"/>
      <c r="AC5" s="65"/>
    </row>
    <row r="6" spans="1:32" ht="19.149999999999999" customHeight="1" thickBot="1">
      <c r="A6" s="56"/>
      <c r="B6" s="74"/>
      <c r="C6" s="56"/>
      <c r="D6" s="6"/>
      <c r="E6" s="6"/>
      <c r="F6" s="3"/>
      <c r="G6" s="3"/>
      <c r="H6" s="3"/>
      <c r="I6" s="132"/>
      <c r="J6" s="4"/>
      <c r="K6" s="5"/>
      <c r="L6" s="5"/>
      <c r="M6" s="5"/>
      <c r="N6" s="4"/>
      <c r="O6" s="4"/>
      <c r="P6" s="4"/>
      <c r="Q6" s="4"/>
      <c r="R6" s="41"/>
      <c r="S6" s="7"/>
      <c r="T6" s="5"/>
      <c r="U6" s="5"/>
      <c r="V6" s="12"/>
      <c r="W6" s="12"/>
      <c r="X6" s="40"/>
    </row>
    <row r="7" spans="1:32" ht="78.75" customHeight="1">
      <c r="A7" s="56"/>
      <c r="B7" s="74"/>
      <c r="C7" s="56"/>
      <c r="D7" s="359" t="s">
        <v>127</v>
      </c>
      <c r="E7" s="360"/>
      <c r="F7" s="360"/>
      <c r="G7" s="36">
        <f>'1. Informations administratives'!L4-1</f>
        <v>2024</v>
      </c>
      <c r="H7" s="361" t="s">
        <v>47</v>
      </c>
      <c r="I7" s="362"/>
      <c r="J7" s="363"/>
      <c r="K7" s="370" t="s">
        <v>128</v>
      </c>
      <c r="L7" s="360"/>
      <c r="M7" s="360"/>
      <c r="N7" s="133">
        <f>'1. Informations administratives'!L4</f>
        <v>2025</v>
      </c>
      <c r="O7" s="371" t="s">
        <v>48</v>
      </c>
      <c r="P7" s="372"/>
      <c r="Q7" s="372"/>
      <c r="R7" s="372"/>
      <c r="S7" s="372"/>
      <c r="T7" s="372"/>
      <c r="U7" s="372"/>
      <c r="V7" s="372"/>
      <c r="W7" s="373"/>
      <c r="X7" s="40"/>
      <c r="Z7" s="67"/>
      <c r="AA7" s="67"/>
      <c r="AB7" s="67"/>
      <c r="AC7" s="67"/>
      <c r="AD7" s="67" t="s">
        <v>96</v>
      </c>
      <c r="AE7" s="67"/>
      <c r="AF7" s="66"/>
    </row>
    <row r="8" spans="1:32" ht="43.7" customHeight="1">
      <c r="A8" s="56"/>
      <c r="B8" s="74"/>
      <c r="C8" s="56"/>
      <c r="D8" s="9" t="s">
        <v>107</v>
      </c>
      <c r="E8" s="11" t="s">
        <v>104</v>
      </c>
      <c r="F8" s="11" t="s">
        <v>105</v>
      </c>
      <c r="G8" s="380" t="s">
        <v>49</v>
      </c>
      <c r="H8" s="364"/>
      <c r="I8" s="365"/>
      <c r="J8" s="366"/>
      <c r="K8" s="10" t="s">
        <v>107</v>
      </c>
      <c r="L8" s="11" t="s">
        <v>104</v>
      </c>
      <c r="M8" s="11" t="s">
        <v>105</v>
      </c>
      <c r="N8" s="382" t="s">
        <v>50</v>
      </c>
      <c r="O8" s="374"/>
      <c r="P8" s="375"/>
      <c r="Q8" s="375"/>
      <c r="R8" s="375"/>
      <c r="S8" s="375"/>
      <c r="T8" s="375"/>
      <c r="U8" s="375"/>
      <c r="V8" s="375"/>
      <c r="W8" s="376"/>
      <c r="X8" s="40"/>
      <c r="Z8" s="67"/>
      <c r="AA8" s="67"/>
      <c r="AB8" s="67"/>
      <c r="AC8" s="67"/>
      <c r="AD8" s="67"/>
      <c r="AE8" s="67"/>
      <c r="AF8" s="66"/>
    </row>
    <row r="9" spans="1:32" ht="43.7" customHeight="1" thickBot="1">
      <c r="A9" s="56"/>
      <c r="B9" s="74"/>
      <c r="C9" s="56"/>
      <c r="D9" s="33" t="s">
        <v>108</v>
      </c>
      <c r="E9" s="131" t="s">
        <v>109</v>
      </c>
      <c r="F9" s="34"/>
      <c r="G9" s="381"/>
      <c r="H9" s="367"/>
      <c r="I9" s="368"/>
      <c r="J9" s="369"/>
      <c r="K9" s="33" t="s">
        <v>108</v>
      </c>
      <c r="L9" s="131" t="s">
        <v>109</v>
      </c>
      <c r="M9" s="34"/>
      <c r="N9" s="383"/>
      <c r="O9" s="377"/>
      <c r="P9" s="378"/>
      <c r="Q9" s="378"/>
      <c r="R9" s="378"/>
      <c r="S9" s="378"/>
      <c r="T9" s="378"/>
      <c r="U9" s="378"/>
      <c r="V9" s="378"/>
      <c r="W9" s="379"/>
      <c r="X9" s="40"/>
      <c r="Z9" s="67"/>
      <c r="AA9" s="67"/>
      <c r="AB9" s="67"/>
      <c r="AC9" s="67"/>
      <c r="AD9" s="68" t="s">
        <v>78</v>
      </c>
      <c r="AE9" s="68" t="s">
        <v>77</v>
      </c>
      <c r="AF9" s="66"/>
    </row>
    <row r="10" spans="1:32" ht="61.7" customHeight="1" thickTop="1">
      <c r="A10" s="58" t="s">
        <v>30</v>
      </c>
      <c r="B10" s="73"/>
      <c r="D10" s="61">
        <f ca="1">IF(H10&lt;&gt;"",INDEX('2. Saisie des notes'!$G$6:$FB$50,MATCH($A$2,'2. Saisie des notes'!$A$6:$A$50,0),MATCH($A10,'2. Saisie des notes'!$G$3:$FB$3,0)),"")</f>
        <v>0</v>
      </c>
      <c r="E10" s="62" cm="1">
        <f t="array" aca="1" ref="E10" ca="1">IF(H10&lt;&gt;"",INDEX('2. Saisie des notes'!$G$6:$FB$50,MATCH($A$2,'2. Saisie des notes'!$A$6:$A$50,0),MATCH($A10,'2. Saisie des notes'!$G$3:$FB$3,0)+1),"")</f>
        <v>0</v>
      </c>
      <c r="F10" s="62" cm="1">
        <f t="array" aca="1" ref="F10" ca="1">IF(H10&lt;&gt;"",INDEX('2. Saisie des notes'!$G$6:$FB$50,MATCH($A$2,'2. Saisie des notes'!$A$6:$A$50,0),MATCH($A10,'2. Saisie des notes'!$G$3:$FB$3,0)+2),"")</f>
        <v>0</v>
      </c>
      <c r="G10" s="42" t="str" cm="1">
        <f t="array" aca="1" ref="G10" ca="1">IF(H10&lt;&gt;"",INDEX('2. Saisie des notes'!$G$6:$FB$50,MATCH($A$2,'2. Saisie des notes'!$A$6:$A$50,0),MATCH($A10,'2. Saisie des notes'!$G$3:$FB$3,0)+3),"")</f>
        <v/>
      </c>
      <c r="H10" s="384" t="str">
        <f>IF(INDEX('BTS ET EPREUVES'!$A$1:$DK$21,MATCH($A10,'BTS ET EPREUVES'!$A$1:$A$21,0),MATCH('1. Informations administratives'!$S$4,'BTS ET EPREUVES'!$A$2:$DK$2,0))&lt;&gt;"",INDEX('BTS ET EPREUVES'!$A$1:$DK$21,MATCH($A10,'BTS ET EPREUVES'!$A$1:$A$21,0),MATCH('1. Informations administratives'!$S$4,'BTS ET EPREUVES'!$A$2:$DK$2,0)),"")</f>
        <v>U1 - Culture générale et expression</v>
      </c>
      <c r="I10" s="385"/>
      <c r="J10" s="386"/>
      <c r="K10" s="43" cm="1">
        <f t="array" aca="1" ref="K10" ca="1">IF(H10&lt;&gt;"",INDEX('2. Saisie des notes'!$G$6:$FB$50,MATCH($A$2,'2. Saisie des notes'!$A$6:$A$50,0),MATCH($A10,'2. Saisie des notes'!$G$3:$FB$3,0)+4),"")</f>
        <v>0</v>
      </c>
      <c r="L10" s="44" cm="1">
        <f t="array" aca="1" ref="L10" ca="1">IF(H10&lt;&gt;"",INDEX('2. Saisie des notes'!$G$6:$FB$50,MATCH($A$2,'2. Saisie des notes'!$A$6:$A$50,0),MATCH($A10,'2. Saisie des notes'!$G$3:$FB$3,0)+5),"")</f>
        <v>0</v>
      </c>
      <c r="M10" s="44" cm="1">
        <f t="array" aca="1" ref="M10" ca="1">IF(H10&lt;&gt;"",INDEX('2. Saisie des notes'!$G$6:$FB$50,MATCH($A$2,'2. Saisie des notes'!$A$6:$A$50,0),MATCH($A10,'2. Saisie des notes'!$G$3:$FB$3,0)+6),"")</f>
        <v>0</v>
      </c>
      <c r="N10" s="45" t="str" cm="1">
        <f t="array" aca="1" ref="N10" ca="1">IF(H10&lt;&gt;"",INDEX('2. Saisie des notes'!$G$6:$FB$50,MATCH($A$2,'2. Saisie des notes'!$A$6:$A$50,0),MATCH($A10,'2. Saisie des notes'!$G$3:$FB$3,0)+7),"")</f>
        <v/>
      </c>
      <c r="O10" s="387" cm="1">
        <f t="array" aca="1" ref="O10" ca="1">IF(H10&lt;&gt;"",INDEX('2. Saisie des notes'!$G$6:$FB$50,MATCH($A$2,'2. Saisie des notes'!$A$6:$A$50,0),MATCH(A10,'2. Saisie des notes'!$G$3:$FB$3,0)+8),"")</f>
        <v>0</v>
      </c>
      <c r="P10" s="388"/>
      <c r="Q10" s="388"/>
      <c r="R10" s="388"/>
      <c r="S10" s="388"/>
      <c r="T10" s="388"/>
      <c r="U10" s="388"/>
      <c r="V10" s="388"/>
      <c r="W10" s="389"/>
      <c r="X10" s="40"/>
      <c r="Z10" s="67"/>
      <c r="AA10" s="390" t="str">
        <f>H10</f>
        <v>U1 - Culture générale et expression</v>
      </c>
      <c r="AB10" s="390"/>
      <c r="AC10" s="390"/>
      <c r="AD10" s="134" t="str" cm="1">
        <f t="array" ref="AD10">INDEX('2. Saisie des notes'!$G$5:$FB$50,MATCH("C00",'2. Saisie des notes'!$A$5:$A$50,0),MATCH(A10,'2. Saisie des notes'!$G$3:$FB$3,0)+7)</f>
        <v/>
      </c>
      <c r="AE10" s="134" t="str">
        <f t="shared" ref="AE10:AE23" ca="1" si="0">N10</f>
        <v/>
      </c>
      <c r="AF10" s="66"/>
    </row>
    <row r="11" spans="1:32" ht="61.7" customHeight="1">
      <c r="A11" s="58" t="s">
        <v>32</v>
      </c>
      <c r="B11" s="73"/>
      <c r="D11" s="63">
        <f ca="1">IF(H11&lt;&gt;"",INDEX('2. Saisie des notes'!$G$6:$FB$50,MATCH($A$2,'2. Saisie des notes'!$A$6:$A$50,0),MATCH($A11,'2. Saisie des notes'!$G$3:$FB$3,0)),"")</f>
        <v>0</v>
      </c>
      <c r="E11" s="64" cm="1">
        <f t="array" aca="1" ref="E11" ca="1">IF(H11&lt;&gt;"",INDEX('2. Saisie des notes'!$G$6:$FB$50,MATCH($A$2,'2. Saisie des notes'!$A$6:$A$50,0),MATCH($A11,'2. Saisie des notes'!$G$3:$FB$3,0)+1),"")</f>
        <v>0</v>
      </c>
      <c r="F11" s="64" cm="1">
        <f t="array" aca="1" ref="F11" ca="1">IF(H11&lt;&gt;"",INDEX('2. Saisie des notes'!$G$6:$FB$50,MATCH($A$2,'2. Saisie des notes'!$A$6:$A$50,0),MATCH($A11,'2. Saisie des notes'!$G$3:$FB$3,0)+2),"")</f>
        <v>0</v>
      </c>
      <c r="G11" s="46" t="str" cm="1">
        <f t="array" aca="1" ref="G11" ca="1">IF(H11&lt;&gt;"",INDEX('2. Saisie des notes'!$G$6:$FB$50,MATCH($A$2,'2. Saisie des notes'!$A$6:$A$50,0),MATCH($A11,'2. Saisie des notes'!$G$3:$FB$3,0)+3),"")</f>
        <v/>
      </c>
      <c r="H11" s="391" t="str">
        <f>IF(INDEX('BTS ET EPREUVES'!$A$1:$DK$21,MATCH($A11,'BTS ET EPREUVES'!$A$1:$A$21,0),MATCH('1. Informations administratives'!$S$4,'BTS ET EPREUVES'!$A$2:$DK$2,0))&lt;&gt;"",INDEX('BTS ET EPREUVES'!$A$1:$DK$21,MATCH($A11,'BTS ET EPREUVES'!$A$1:$A$21,0),MATCH('1. Informations administratives'!$S$4,'BTS ET EPREUVES'!$A$2:$DK$2,0)),"")</f>
        <v>U21 - Communication en langue vivante étrangère : anglais</v>
      </c>
      <c r="I11" s="392"/>
      <c r="J11" s="393"/>
      <c r="K11" s="47" cm="1">
        <f t="array" aca="1" ref="K11" ca="1">IF(H11&lt;&gt;"",INDEX('2. Saisie des notes'!$G$6:$FB$50,MATCH($A$2,'2. Saisie des notes'!$A$6:$A$50,0),MATCH($A11,'2. Saisie des notes'!$G$3:$FB$3,0)+4),"")</f>
        <v>0</v>
      </c>
      <c r="L11" s="48" cm="1">
        <f t="array" aca="1" ref="L11" ca="1">IF(H11&lt;&gt;"",INDEX('2. Saisie des notes'!$G$6:$FB$50,MATCH($A$2,'2. Saisie des notes'!$A$6:$A$50,0),MATCH($A11,'2. Saisie des notes'!$G$3:$FB$3,0)+5),"")</f>
        <v>0</v>
      </c>
      <c r="M11" s="48" cm="1">
        <f t="array" aca="1" ref="M11" ca="1">IF(H11&lt;&gt;"",INDEX('2. Saisie des notes'!$G$6:$FB$50,MATCH($A$2,'2. Saisie des notes'!$A$6:$A$50,0),MATCH($A11,'2. Saisie des notes'!$G$3:$FB$3,0)+6),"")</f>
        <v>0</v>
      </c>
      <c r="N11" s="49" t="str" cm="1">
        <f t="array" aca="1" ref="N11" ca="1">IF(H11&lt;&gt;"",INDEX('2. Saisie des notes'!$G$6:$FB$50,MATCH($A$2,'2. Saisie des notes'!$A$6:$A$50,0),MATCH($A11,'2. Saisie des notes'!$G$3:$FB$3,0)+7),"")</f>
        <v/>
      </c>
      <c r="O11" s="394" cm="1">
        <f t="array" aca="1" ref="O11" ca="1">IF(H11&lt;&gt;"",INDEX('2. Saisie des notes'!$G$6:$FB$50,MATCH($A$2,'2. Saisie des notes'!$A$6:$A$50,0),MATCH(A11,'2. Saisie des notes'!$G$3:$FB$3,0)+8),"")</f>
        <v>0</v>
      </c>
      <c r="P11" s="395"/>
      <c r="Q11" s="395"/>
      <c r="R11" s="395"/>
      <c r="S11" s="395"/>
      <c r="T11" s="395"/>
      <c r="U11" s="395"/>
      <c r="V11" s="395"/>
      <c r="W11" s="396"/>
      <c r="X11" s="40"/>
      <c r="Z11" s="67"/>
      <c r="AA11" s="390" t="str">
        <f t="shared" ref="AA11:AA23" si="1">H11</f>
        <v>U21 - Communication en langue vivante étrangère : anglais</v>
      </c>
      <c r="AB11" s="390"/>
      <c r="AC11" s="390"/>
      <c r="AD11" s="134" t="str" cm="1">
        <f t="array" ref="AD11">INDEX('2. Saisie des notes'!$G$5:$FB$50,MATCH("C00",'2. Saisie des notes'!$A$5:$A$50,0),MATCH(A11,'2. Saisie des notes'!$G$3:$FB$3,0)+7)</f>
        <v/>
      </c>
      <c r="AE11" s="134" t="str">
        <f t="shared" ca="1" si="0"/>
        <v/>
      </c>
      <c r="AF11" s="66"/>
    </row>
    <row r="12" spans="1:32" ht="61.7" customHeight="1">
      <c r="A12" s="58" t="s">
        <v>33</v>
      </c>
      <c r="B12" s="73"/>
      <c r="D12" s="63">
        <f ca="1">IF(H12&lt;&gt;"",INDEX('2. Saisie des notes'!$G$6:$FB$50,MATCH($A$2,'2. Saisie des notes'!$A$6:$A$50,0),MATCH($A12,'2. Saisie des notes'!$G$3:$FB$3,0)),"")</f>
        <v>0</v>
      </c>
      <c r="E12" s="64" cm="1">
        <f t="array" aca="1" ref="E12" ca="1">IF(H12&lt;&gt;"",INDEX('2. Saisie des notes'!$G$6:$FB$50,MATCH($A$2,'2. Saisie des notes'!$A$6:$A$50,0),MATCH($A12,'2. Saisie des notes'!$G$3:$FB$3,0)+1),"")</f>
        <v>0</v>
      </c>
      <c r="F12" s="64" cm="1">
        <f t="array" aca="1" ref="F12" ca="1">IF(H12&lt;&gt;"",INDEX('2. Saisie des notes'!$G$6:$FB$50,MATCH($A$2,'2. Saisie des notes'!$A$6:$A$50,0),MATCH($A12,'2. Saisie des notes'!$G$3:$FB$3,0)+2),"")</f>
        <v>0</v>
      </c>
      <c r="G12" s="46" t="str" cm="1">
        <f t="array" aca="1" ref="G12" ca="1">IF(H12&lt;&gt;"",INDEX('2. Saisie des notes'!$G$6:$FB$50,MATCH($A$2,'2. Saisie des notes'!$A$6:$A$50,0),MATCH($A12,'2. Saisie des notes'!$G$3:$FB$3,0)+3),"")</f>
        <v/>
      </c>
      <c r="H12" s="391" t="str">
        <f>IF(INDEX('BTS ET EPREUVES'!$A$1:$DK$21,MATCH($A12,'BTS ET EPREUVES'!$A$1:$A$21,0),MATCH('1. Informations administratives'!$S$4,'BTS ET EPREUVES'!$A$2:$DK$2,0))&lt;&gt;"",INDEX('BTS ET EPREUVES'!$A$1:$DK$21,MATCH($A12,'BTS ET EPREUVES'!$A$1:$A$21,0),MATCH('1. Informations administratives'!$S$4,'BTS ET EPREUVES'!$A$2:$DK$2,0)),"")</f>
        <v>U22 - Communication en langue vivante étrangère : langue B</v>
      </c>
      <c r="I12" s="392"/>
      <c r="J12" s="393"/>
      <c r="K12" s="47" cm="1">
        <f t="array" aca="1" ref="K12" ca="1">IF(H12&lt;&gt;"",INDEX('2. Saisie des notes'!$G$6:$FB$50,MATCH($A$2,'2. Saisie des notes'!$A$6:$A$50,0),MATCH($A12,'2. Saisie des notes'!$G$3:$FB$3,0)+4),"")</f>
        <v>0</v>
      </c>
      <c r="L12" s="48" cm="1">
        <f t="array" aca="1" ref="L12" ca="1">IF(H12&lt;&gt;"",INDEX('2. Saisie des notes'!$G$6:$FB$50,MATCH($A$2,'2. Saisie des notes'!$A$6:$A$50,0),MATCH($A12,'2. Saisie des notes'!$G$3:$FB$3,0)+5),"")</f>
        <v>0</v>
      </c>
      <c r="M12" s="48" cm="1">
        <f t="array" aca="1" ref="M12" ca="1">IF(H12&lt;&gt;"",INDEX('2. Saisie des notes'!$G$6:$FB$50,MATCH($A$2,'2. Saisie des notes'!$A$6:$A$50,0),MATCH($A12,'2. Saisie des notes'!$G$3:$FB$3,0)+6),"")</f>
        <v>0</v>
      </c>
      <c r="N12" s="49" t="str" cm="1">
        <f t="array" aca="1" ref="N12" ca="1">IF(H12&lt;&gt;"",INDEX('2. Saisie des notes'!$G$6:$FB$50,MATCH($A$2,'2. Saisie des notes'!$A$6:$A$50,0),MATCH($A12,'2. Saisie des notes'!$G$3:$FB$3,0)+7),"")</f>
        <v/>
      </c>
      <c r="O12" s="394" cm="1">
        <f t="array" aca="1" ref="O12" ca="1">IF(H12&lt;&gt;"",INDEX('2. Saisie des notes'!$G$6:$FB$50,MATCH($A$2,'2. Saisie des notes'!$A$6:$A$50,0),MATCH(A12,'2. Saisie des notes'!$G$3:$FB$3,0)+8),"")</f>
        <v>0</v>
      </c>
      <c r="P12" s="395"/>
      <c r="Q12" s="395"/>
      <c r="R12" s="395"/>
      <c r="S12" s="395"/>
      <c r="T12" s="395"/>
      <c r="U12" s="395"/>
      <c r="V12" s="395"/>
      <c r="W12" s="396"/>
      <c r="X12" s="40"/>
      <c r="Z12" s="67"/>
      <c r="AA12" s="390" t="str">
        <f t="shared" si="1"/>
        <v>U22 - Communication en langue vivante étrangère : langue B</v>
      </c>
      <c r="AB12" s="390"/>
      <c r="AC12" s="390"/>
      <c r="AD12" s="134" t="str" cm="1">
        <f t="array" ref="AD12">INDEX('2. Saisie des notes'!$G$5:$FB$50,MATCH("C00",'2. Saisie des notes'!$A$5:$A$50,0),MATCH(A12,'2. Saisie des notes'!$G$3:$FB$3,0)+7)</f>
        <v/>
      </c>
      <c r="AE12" s="134" t="str">
        <f t="shared" ca="1" si="0"/>
        <v/>
      </c>
      <c r="AF12" s="66"/>
    </row>
    <row r="13" spans="1:32" ht="61.7" customHeight="1">
      <c r="A13" s="58" t="s">
        <v>34</v>
      </c>
      <c r="B13" s="73"/>
      <c r="D13" s="63">
        <f ca="1">IF(H13&lt;&gt;"",INDEX('2. Saisie des notes'!$G$6:$FB$50,MATCH($A$2,'2. Saisie des notes'!$A$6:$A$50,0),MATCH($A13,'2. Saisie des notes'!$G$3:$FB$3,0)),"")</f>
        <v>0</v>
      </c>
      <c r="E13" s="64" cm="1">
        <f t="array" aca="1" ref="E13" ca="1">IF(H13&lt;&gt;"",INDEX('2. Saisie des notes'!$G$6:$FB$50,MATCH($A$2,'2. Saisie des notes'!$A$6:$A$50,0),MATCH($A13,'2. Saisie des notes'!$G$3:$FB$3,0)+1),"")</f>
        <v>0</v>
      </c>
      <c r="F13" s="64" cm="1">
        <f t="array" aca="1" ref="F13" ca="1">IF(H13&lt;&gt;"",INDEX('2. Saisie des notes'!$G$6:$FB$50,MATCH($A$2,'2. Saisie des notes'!$A$6:$A$50,0),MATCH($A13,'2. Saisie des notes'!$G$3:$FB$3,0)+2),"")</f>
        <v>0</v>
      </c>
      <c r="G13" s="46" t="str" cm="1">
        <f t="array" aca="1" ref="G13" ca="1">IF(H13&lt;&gt;"",INDEX('2. Saisie des notes'!$G$6:$FB$50,MATCH($A$2,'2. Saisie des notes'!$A$6:$A$50,0),MATCH($A13,'2. Saisie des notes'!$G$3:$FB$3,0)+3),"")</f>
        <v/>
      </c>
      <c r="H13" s="391" t="str">
        <f>IF(INDEX('BTS ET EPREUVES'!$A$1:$DK$21,MATCH($A13,'BTS ET EPREUVES'!$A$1:$A$21,0),MATCH('1. Informations administratives'!$S$4,'BTS ET EPREUVES'!$A$2:$DK$2,0))&lt;&gt;"",INDEX('BTS ET EPREUVES'!$A$1:$DK$21,MATCH($A13,'BTS ET EPREUVES'!$A$1:$A$21,0),MATCH('1. Informations administratives'!$S$4,'BTS ET EPREUVES'!$A$2:$DK$2,0)),"")</f>
        <v>U3 - Tourisme et territoires</v>
      </c>
      <c r="I13" s="392"/>
      <c r="J13" s="393"/>
      <c r="K13" s="47" cm="1">
        <f t="array" aca="1" ref="K13" ca="1">IF(H13&lt;&gt;"",INDEX('2. Saisie des notes'!$G$6:$FB$50,MATCH($A$2,'2. Saisie des notes'!$A$6:$A$50,0),MATCH($A13,'2. Saisie des notes'!$G$3:$FB$3,0)+4),"")</f>
        <v>0</v>
      </c>
      <c r="L13" s="48" cm="1">
        <f t="array" aca="1" ref="L13" ca="1">IF(H13&lt;&gt;"",INDEX('2. Saisie des notes'!$G$6:$FB$50,MATCH($A$2,'2. Saisie des notes'!$A$6:$A$50,0),MATCH($A13,'2. Saisie des notes'!$G$3:$FB$3,0)+5),"")</f>
        <v>0</v>
      </c>
      <c r="M13" s="48" cm="1">
        <f t="array" aca="1" ref="M13" ca="1">IF(H13&lt;&gt;"",INDEX('2. Saisie des notes'!$G$6:$FB$50,MATCH($A$2,'2. Saisie des notes'!$A$6:$A$50,0),MATCH($A13,'2. Saisie des notes'!$G$3:$FB$3,0)+6),"")</f>
        <v>0</v>
      </c>
      <c r="N13" s="49" t="str" cm="1">
        <f t="array" aca="1" ref="N13" ca="1">IF(H13&lt;&gt;"",INDEX('2. Saisie des notes'!$G$6:$FB$50,MATCH($A$2,'2. Saisie des notes'!$A$6:$A$50,0),MATCH($A13,'2. Saisie des notes'!$G$3:$FB$3,0)+7),"")</f>
        <v/>
      </c>
      <c r="O13" s="394" cm="1">
        <f t="array" aca="1" ref="O13" ca="1">IF(H13&lt;&gt;"",INDEX('2. Saisie des notes'!$G$6:$FB$50,MATCH($A$2,'2. Saisie des notes'!$A$6:$A$50,0),MATCH(A13,'2. Saisie des notes'!$G$3:$FB$3,0)+8),"")</f>
        <v>0</v>
      </c>
      <c r="P13" s="395"/>
      <c r="Q13" s="395"/>
      <c r="R13" s="395"/>
      <c r="S13" s="395"/>
      <c r="T13" s="395"/>
      <c r="U13" s="395"/>
      <c r="V13" s="395"/>
      <c r="W13" s="396"/>
      <c r="X13" s="40"/>
      <c r="Z13" s="67"/>
      <c r="AA13" s="390" t="str">
        <f t="shared" si="1"/>
        <v>U3 - Tourisme et territoires</v>
      </c>
      <c r="AB13" s="390"/>
      <c r="AC13" s="390"/>
      <c r="AD13" s="134" t="str" cm="1">
        <f t="array" ref="AD13">INDEX('2. Saisie des notes'!$G$5:$FB$50,MATCH("C00",'2. Saisie des notes'!$A$5:$A$50,0),MATCH(A13,'2. Saisie des notes'!$G$3:$FB$3,0)+7)</f>
        <v/>
      </c>
      <c r="AE13" s="134" t="str">
        <f t="shared" ca="1" si="0"/>
        <v/>
      </c>
      <c r="AF13" s="66"/>
    </row>
    <row r="14" spans="1:32" ht="61.7" customHeight="1">
      <c r="A14" s="58" t="s">
        <v>35</v>
      </c>
      <c r="B14" s="73"/>
      <c r="D14" s="63">
        <f ca="1">IF(H14&lt;&gt;"",INDEX('2. Saisie des notes'!$G$6:$FB$50,MATCH($A$2,'2. Saisie des notes'!$A$6:$A$50,0),MATCH($A14,'2. Saisie des notes'!$G$3:$FB$3,0)),"")</f>
        <v>0</v>
      </c>
      <c r="E14" s="64" cm="1">
        <f t="array" aca="1" ref="E14" ca="1">IF(H14&lt;&gt;"",INDEX('2. Saisie des notes'!$G$6:$FB$50,MATCH($A$2,'2. Saisie des notes'!$A$6:$A$50,0),MATCH($A14,'2. Saisie des notes'!$G$3:$FB$3,0)+1),"")</f>
        <v>0</v>
      </c>
      <c r="F14" s="64" cm="1">
        <f t="array" aca="1" ref="F14" ca="1">IF(H14&lt;&gt;"",INDEX('2. Saisie des notes'!$G$6:$FB$50,MATCH($A$2,'2. Saisie des notes'!$A$6:$A$50,0),MATCH($A14,'2. Saisie des notes'!$G$3:$FB$3,0)+2),"")</f>
        <v>0</v>
      </c>
      <c r="G14" s="46" t="str" cm="1">
        <f t="array" aca="1" ref="G14" ca="1">IF(H14&lt;&gt;"",INDEX('2. Saisie des notes'!$G$6:$FB$50,MATCH($A$2,'2. Saisie des notes'!$A$6:$A$50,0),MATCH($A14,'2. Saisie des notes'!$G$3:$FB$3,0)+3),"")</f>
        <v/>
      </c>
      <c r="H14" s="391" t="str">
        <f>IF(INDEX('BTS ET EPREUVES'!$A$1:$DK$21,MATCH($A14,'BTS ET EPREUVES'!$A$1:$A$21,0),MATCH('1. Informations administratives'!$S$4,'BTS ET EPREUVES'!$A$2:$DK$2,0))&lt;&gt;"",INDEX('BTS ET EPREUVES'!$A$1:$DK$21,MATCH($A14,'BTS ET EPREUVES'!$A$1:$A$21,0),MATCH('1. Informations administratives'!$S$4,'BTS ET EPREUVES'!$A$2:$DK$2,0)),"")</f>
        <v>U4 - Gestion de la relation clientèle touristique</v>
      </c>
      <c r="I14" s="392"/>
      <c r="J14" s="393"/>
      <c r="K14" s="47" cm="1">
        <f t="array" aca="1" ref="K14" ca="1">IF(H14&lt;&gt;"",INDEX('2. Saisie des notes'!$G$6:$FB$50,MATCH($A$2,'2. Saisie des notes'!$A$6:$A$50,0),MATCH($A14,'2. Saisie des notes'!$G$3:$FB$3,0)+4),"")</f>
        <v>0</v>
      </c>
      <c r="L14" s="48" cm="1">
        <f t="array" aca="1" ref="L14" ca="1">IF(H14&lt;&gt;"",INDEX('2. Saisie des notes'!$G$6:$FB$50,MATCH($A$2,'2. Saisie des notes'!$A$6:$A$50,0),MATCH($A14,'2. Saisie des notes'!$G$3:$FB$3,0)+5),"")</f>
        <v>0</v>
      </c>
      <c r="M14" s="48" cm="1">
        <f t="array" aca="1" ref="M14" ca="1">IF(H14&lt;&gt;"",INDEX('2. Saisie des notes'!$G$6:$FB$50,MATCH($A$2,'2. Saisie des notes'!$A$6:$A$50,0),MATCH($A14,'2. Saisie des notes'!$G$3:$FB$3,0)+6),"")</f>
        <v>0</v>
      </c>
      <c r="N14" s="49" t="str" cm="1">
        <f t="array" aca="1" ref="N14" ca="1">IF(H14&lt;&gt;"",INDEX('2. Saisie des notes'!$G$6:$FB$50,MATCH($A$2,'2. Saisie des notes'!$A$6:$A$50,0),MATCH($A14,'2. Saisie des notes'!$G$3:$FB$3,0)+7),"")</f>
        <v/>
      </c>
      <c r="O14" s="394" cm="1">
        <f t="array" aca="1" ref="O14" ca="1">IF(H14&lt;&gt;"",INDEX('2. Saisie des notes'!$G$6:$FB$50,MATCH($A$2,'2. Saisie des notes'!$A$6:$A$50,0),MATCH(A14,'2. Saisie des notes'!$G$3:$FB$3,0)+8),"")</f>
        <v>0</v>
      </c>
      <c r="P14" s="395"/>
      <c r="Q14" s="395"/>
      <c r="R14" s="395"/>
      <c r="S14" s="395"/>
      <c r="T14" s="395"/>
      <c r="U14" s="395"/>
      <c r="V14" s="395"/>
      <c r="W14" s="396"/>
      <c r="X14" s="40"/>
      <c r="Z14" s="67"/>
      <c r="AA14" s="390" t="str">
        <f t="shared" si="1"/>
        <v>U4 - Gestion de la relation clientèle touristique</v>
      </c>
      <c r="AB14" s="390"/>
      <c r="AC14" s="390"/>
      <c r="AD14" s="134" t="str" cm="1">
        <f t="array" ref="AD14">INDEX('2. Saisie des notes'!$G$5:$FB$50,MATCH("C00",'2. Saisie des notes'!$A$5:$A$50,0),MATCH(A14,'2. Saisie des notes'!$G$3:$FB$3,0)+7)</f>
        <v/>
      </c>
      <c r="AE14" s="134" t="str">
        <f t="shared" ca="1" si="0"/>
        <v/>
      </c>
      <c r="AF14" s="66"/>
    </row>
    <row r="15" spans="1:32" ht="61.7" customHeight="1">
      <c r="A15" s="58" t="s">
        <v>36</v>
      </c>
      <c r="B15" s="73"/>
      <c r="D15" s="63">
        <f ca="1">IF(H15&lt;&gt;"",INDEX('2. Saisie des notes'!$G$6:$FB$50,MATCH($A$2,'2. Saisie des notes'!$A$6:$A$50,0),MATCH($A15,'2. Saisie des notes'!$G$3:$FB$3,0)),"")</f>
        <v>0</v>
      </c>
      <c r="E15" s="64" cm="1">
        <f t="array" aca="1" ref="E15" ca="1">IF(H15&lt;&gt;"",INDEX('2. Saisie des notes'!$G$6:$FB$50,MATCH($A$2,'2. Saisie des notes'!$A$6:$A$50,0),MATCH($A15,'2. Saisie des notes'!$G$3:$FB$3,0)+1),"")</f>
        <v>0</v>
      </c>
      <c r="F15" s="64" cm="1">
        <f t="array" aca="1" ref="F15" ca="1">IF(H15&lt;&gt;"",INDEX('2. Saisie des notes'!$G$6:$FB$50,MATCH($A$2,'2. Saisie des notes'!$A$6:$A$50,0),MATCH($A15,'2. Saisie des notes'!$G$3:$FB$3,0)+2),"")</f>
        <v>0</v>
      </c>
      <c r="G15" s="46" t="str" cm="1">
        <f t="array" aca="1" ref="G15" ca="1">IF(H15&lt;&gt;"",INDEX('2. Saisie des notes'!$G$6:$FB$50,MATCH($A$2,'2. Saisie des notes'!$A$6:$A$50,0),MATCH($A15,'2. Saisie des notes'!$G$3:$FB$3,0)+3),"")</f>
        <v/>
      </c>
      <c r="H15" s="391" t="str">
        <f>IF(INDEX('BTS ET EPREUVES'!$A$1:$DK$21,MATCH($A15,'BTS ET EPREUVES'!$A$1:$A$21,0),MATCH('1. Informations administratives'!$S$4,'BTS ET EPREUVES'!$A$2:$DK$2,0))&lt;&gt;"",INDEX('BTS ET EPREUVES'!$A$1:$DK$21,MATCH($A15,'BTS ET EPREUVES'!$A$1:$A$21,0),MATCH('1. Informations administratives'!$S$4,'BTS ET EPREUVES'!$A$2:$DK$2,0)),"")</f>
        <v>U5 - Élaboration d’une prestation touristique</v>
      </c>
      <c r="I15" s="392"/>
      <c r="J15" s="393"/>
      <c r="K15" s="47" cm="1">
        <f t="array" aca="1" ref="K15" ca="1">IF(H15&lt;&gt;"",INDEX('2. Saisie des notes'!$G$6:$FB$50,MATCH($A$2,'2. Saisie des notes'!$A$6:$A$50,0),MATCH($A15,'2. Saisie des notes'!$G$3:$FB$3,0)+4),"")</f>
        <v>0</v>
      </c>
      <c r="L15" s="48" cm="1">
        <f t="array" aca="1" ref="L15" ca="1">IF(H15&lt;&gt;"",INDEX('2. Saisie des notes'!$G$6:$FB$50,MATCH($A$2,'2. Saisie des notes'!$A$6:$A$50,0),MATCH($A15,'2. Saisie des notes'!$G$3:$FB$3,0)+5),"")</f>
        <v>0</v>
      </c>
      <c r="M15" s="48" cm="1">
        <f t="array" aca="1" ref="M15" ca="1">IF(H15&lt;&gt;"",INDEX('2. Saisie des notes'!$G$6:$FB$50,MATCH($A$2,'2. Saisie des notes'!$A$6:$A$50,0),MATCH($A15,'2. Saisie des notes'!$G$3:$FB$3,0)+6),"")</f>
        <v>0</v>
      </c>
      <c r="N15" s="49" t="str" cm="1">
        <f t="array" aca="1" ref="N15" ca="1">IF(H15&lt;&gt;"",INDEX('2. Saisie des notes'!$G$6:$FB$50,MATCH($A$2,'2. Saisie des notes'!$A$6:$A$50,0),MATCH($A15,'2. Saisie des notes'!$G$3:$FB$3,0)+7),"")</f>
        <v/>
      </c>
      <c r="O15" s="394" cm="1">
        <f t="array" aca="1" ref="O15" ca="1">IF(H15&lt;&gt;"",INDEX('2. Saisie des notes'!$G$6:$FB$50,MATCH($A$2,'2. Saisie des notes'!$A$6:$A$50,0),MATCH(A15,'2. Saisie des notes'!$G$3:$FB$3,0)+8),"")</f>
        <v>0</v>
      </c>
      <c r="P15" s="395"/>
      <c r="Q15" s="395"/>
      <c r="R15" s="395"/>
      <c r="S15" s="395"/>
      <c r="T15" s="395"/>
      <c r="U15" s="395"/>
      <c r="V15" s="395"/>
      <c r="W15" s="396"/>
      <c r="X15" s="40"/>
      <c r="Z15" s="67"/>
      <c r="AA15" s="390" t="str">
        <f t="shared" si="1"/>
        <v>U5 - Élaboration d’une prestation touristique</v>
      </c>
      <c r="AB15" s="390"/>
      <c r="AC15" s="390"/>
      <c r="AD15" s="134" t="str" cm="1">
        <f t="array" ref="AD15">INDEX('2. Saisie des notes'!$G$5:$FB$50,MATCH("C00",'2. Saisie des notes'!$A$5:$A$50,0),MATCH(A15,'2. Saisie des notes'!$G$3:$FB$3,0)+7)</f>
        <v/>
      </c>
      <c r="AE15" s="134" t="str">
        <f t="shared" ca="1" si="0"/>
        <v/>
      </c>
      <c r="AF15" s="66"/>
    </row>
    <row r="16" spans="1:32" ht="61.7" customHeight="1">
      <c r="A16" s="58" t="s">
        <v>37</v>
      </c>
      <c r="B16" s="73"/>
      <c r="D16" s="63">
        <f ca="1">IF(H16&lt;&gt;"",INDEX('2. Saisie des notes'!$G$6:$FB$50,MATCH($A$2,'2. Saisie des notes'!$A$6:$A$50,0),MATCH($A16,'2. Saisie des notes'!$G$3:$FB$3,0)),"")</f>
        <v>0</v>
      </c>
      <c r="E16" s="64" cm="1">
        <f t="array" aca="1" ref="E16" ca="1">IF(H16&lt;&gt;"",INDEX('2. Saisie des notes'!$G$6:$FB$50,MATCH($A$2,'2. Saisie des notes'!$A$6:$A$50,0),MATCH($A16,'2. Saisie des notes'!$G$3:$FB$3,0)+1),"")</f>
        <v>0</v>
      </c>
      <c r="F16" s="64" cm="1">
        <f t="array" aca="1" ref="F16" ca="1">IF(H16&lt;&gt;"",INDEX('2. Saisie des notes'!$G$6:$FB$50,MATCH($A$2,'2. Saisie des notes'!$A$6:$A$50,0),MATCH($A16,'2. Saisie des notes'!$G$3:$FB$3,0)+2),"")</f>
        <v>0</v>
      </c>
      <c r="G16" s="46" t="str" cm="1">
        <f t="array" aca="1" ref="G16" ca="1">IF(H16&lt;&gt;"",INDEX('2. Saisie des notes'!$G$6:$FB$50,MATCH($A$2,'2. Saisie des notes'!$A$6:$A$50,0),MATCH($A16,'2. Saisie des notes'!$G$3:$FB$3,0)+3),"")</f>
        <v/>
      </c>
      <c r="H16" s="391" t="str">
        <f>IF(INDEX('BTS ET EPREUVES'!$A$1:$DK$21,MATCH($A16,'BTS ET EPREUVES'!$A$1:$A$21,0),MATCH('1. Informations administratives'!$S$4,'BTS ET EPREUVES'!$A$2:$DK$2,0))&lt;&gt;"",INDEX('BTS ET EPREUVES'!$A$1:$DK$21,MATCH($A16,'BTS ET EPREUVES'!$A$1:$A$21,0),MATCH('1. Informations administratives'!$S$4,'BTS ET EPREUVES'!$A$2:$DK$2,0)),"")</f>
        <v>U6 - Gestion de l’information touristique</v>
      </c>
      <c r="I16" s="392"/>
      <c r="J16" s="393"/>
      <c r="K16" s="47" cm="1">
        <f t="array" aca="1" ref="K16" ca="1">IF(H16&lt;&gt;"",INDEX('2. Saisie des notes'!$G$6:$FB$50,MATCH($A$2,'2. Saisie des notes'!$A$6:$A$50,0),MATCH($A16,'2. Saisie des notes'!$G$3:$FB$3,0)+4),"")</f>
        <v>0</v>
      </c>
      <c r="L16" s="48" cm="1">
        <f t="array" aca="1" ref="L16" ca="1">IF(H16&lt;&gt;"",INDEX('2. Saisie des notes'!$G$6:$FB$50,MATCH($A$2,'2. Saisie des notes'!$A$6:$A$50,0),MATCH($A16,'2. Saisie des notes'!$G$3:$FB$3,0)+5),"")</f>
        <v>0</v>
      </c>
      <c r="M16" s="48" cm="1">
        <f t="array" aca="1" ref="M16" ca="1">IF(H16&lt;&gt;"",INDEX('2. Saisie des notes'!$G$6:$FB$50,MATCH($A$2,'2. Saisie des notes'!$A$6:$A$50,0),MATCH($A16,'2. Saisie des notes'!$G$3:$FB$3,0)+6),"")</f>
        <v>0</v>
      </c>
      <c r="N16" s="49" t="str" cm="1">
        <f t="array" aca="1" ref="N16" ca="1">IF(H16&lt;&gt;"",INDEX('2. Saisie des notes'!$G$6:$FB$50,MATCH($A$2,'2. Saisie des notes'!$A$6:$A$50,0),MATCH($A16,'2. Saisie des notes'!$G$3:$FB$3,0)+7),"")</f>
        <v/>
      </c>
      <c r="O16" s="394" cm="1">
        <f t="array" aca="1" ref="O16" ca="1">IF(H16&lt;&gt;"",INDEX('2. Saisie des notes'!$G$6:$FB$50,MATCH($A$2,'2. Saisie des notes'!$A$6:$A$50,0),MATCH(A16,'2. Saisie des notes'!$G$3:$FB$3,0)+8),"")</f>
        <v>0</v>
      </c>
      <c r="P16" s="395"/>
      <c r="Q16" s="395"/>
      <c r="R16" s="395"/>
      <c r="S16" s="395"/>
      <c r="T16" s="395"/>
      <c r="U16" s="395"/>
      <c r="V16" s="395"/>
      <c r="W16" s="396"/>
      <c r="X16" s="40"/>
      <c r="Z16" s="67"/>
      <c r="AA16" s="390" t="str">
        <f t="shared" si="1"/>
        <v>U6 - Gestion de l’information touristique</v>
      </c>
      <c r="AB16" s="390"/>
      <c r="AC16" s="390"/>
      <c r="AD16" s="134" t="str" cm="1">
        <f t="array" ref="AD16">INDEX('2. Saisie des notes'!$G$5:$FB$50,MATCH("C00",'2. Saisie des notes'!$A$5:$A$50,0),MATCH(A16,'2. Saisie des notes'!$G$3:$FB$3,0)+7)</f>
        <v/>
      </c>
      <c r="AE16" s="134" t="str">
        <f t="shared" ca="1" si="0"/>
        <v/>
      </c>
      <c r="AF16" s="66"/>
    </row>
    <row r="17" spans="1:32" ht="61.7" customHeight="1">
      <c r="A17" s="58" t="s">
        <v>38</v>
      </c>
      <c r="B17" s="73"/>
      <c r="D17" s="63">
        <f ca="1">IF(H17&lt;&gt;"",INDEX('2. Saisie des notes'!$G$6:$FB$50,MATCH($A$2,'2. Saisie des notes'!$A$6:$A$50,0),MATCH($A17,'2. Saisie des notes'!$G$3:$FB$3,0)),"")</f>
        <v>0</v>
      </c>
      <c r="E17" s="64" cm="1">
        <f t="array" aca="1" ref="E17" ca="1">IF(H17&lt;&gt;"",INDEX('2. Saisie des notes'!$G$6:$FB$50,MATCH($A$2,'2. Saisie des notes'!$A$6:$A$50,0),MATCH($A17,'2. Saisie des notes'!$G$3:$FB$3,0)+1),"")</f>
        <v>0</v>
      </c>
      <c r="F17" s="64" cm="1">
        <f t="array" aca="1" ref="F17" ca="1">IF(H17&lt;&gt;"",INDEX('2. Saisie des notes'!$G$6:$FB$50,MATCH($A$2,'2. Saisie des notes'!$A$6:$A$50,0),MATCH($A17,'2. Saisie des notes'!$G$3:$FB$3,0)+2),"")</f>
        <v>0</v>
      </c>
      <c r="G17" s="46" t="str" cm="1">
        <f t="array" aca="1" ref="G17" ca="1">IF(H17&lt;&gt;"",INDEX('2. Saisie des notes'!$G$6:$FB$50,MATCH($A$2,'2. Saisie des notes'!$A$6:$A$50,0),MATCH($A17,'2. Saisie des notes'!$G$3:$FB$3,0)+3),"")</f>
        <v/>
      </c>
      <c r="H17" s="391" t="str">
        <f>IF(INDEX('BTS ET EPREUVES'!$A$1:$DK$21,MATCH($A17,'BTS ET EPREUVES'!$A$1:$A$21,0),MATCH('1. Informations administratives'!$S$4,'BTS ET EPREUVES'!$A$2:$DK$2,0))&lt;&gt;"",INDEX('BTS ET EPREUVES'!$A$1:$DK$21,MATCH($A17,'BTS ET EPREUVES'!$A$1:$A$21,0),MATCH('1. Informations administratives'!$S$4,'BTS ET EPREUVES'!$A$2:$DK$2,0)),"")</f>
        <v>UF1 - Unité facultative Communication en langue vivante étrangère : langue C</v>
      </c>
      <c r="I17" s="392"/>
      <c r="J17" s="393"/>
      <c r="K17" s="47" cm="1">
        <f t="array" aca="1" ref="K17" ca="1">IF(H17&lt;&gt;"",INDEX('2. Saisie des notes'!$G$6:$FB$50,MATCH($A$2,'2. Saisie des notes'!$A$6:$A$50,0),MATCH($A17,'2. Saisie des notes'!$G$3:$FB$3,0)+4),"")</f>
        <v>0</v>
      </c>
      <c r="L17" s="48" cm="1">
        <f t="array" aca="1" ref="L17" ca="1">IF(H17&lt;&gt;"",INDEX('2. Saisie des notes'!$G$6:$FB$50,MATCH($A$2,'2. Saisie des notes'!$A$6:$A$50,0),MATCH($A17,'2. Saisie des notes'!$G$3:$FB$3,0)+5),"")</f>
        <v>0</v>
      </c>
      <c r="M17" s="48" cm="1">
        <f t="array" aca="1" ref="M17" ca="1">IF(H17&lt;&gt;"",INDEX('2. Saisie des notes'!$G$6:$FB$50,MATCH($A$2,'2. Saisie des notes'!$A$6:$A$50,0),MATCH($A17,'2. Saisie des notes'!$G$3:$FB$3,0)+6),"")</f>
        <v>0</v>
      </c>
      <c r="N17" s="49" t="str" cm="1">
        <f t="array" aca="1" ref="N17" ca="1">IF(H17&lt;&gt;"",INDEX('2. Saisie des notes'!$G$6:$FB$50,MATCH($A$2,'2. Saisie des notes'!$A$6:$A$50,0),MATCH($A17,'2. Saisie des notes'!$G$3:$FB$3,0)+7),"")</f>
        <v/>
      </c>
      <c r="O17" s="394" cm="1">
        <f t="array" aca="1" ref="O17" ca="1">IF(H17&lt;&gt;"",INDEX('2. Saisie des notes'!$G$6:$FB$50,MATCH($A$2,'2. Saisie des notes'!$A$6:$A$50,0),MATCH(A17,'2. Saisie des notes'!$G$3:$FB$3,0)+8),"")</f>
        <v>0</v>
      </c>
      <c r="P17" s="395"/>
      <c r="Q17" s="395"/>
      <c r="R17" s="395"/>
      <c r="S17" s="395"/>
      <c r="T17" s="395"/>
      <c r="U17" s="395"/>
      <c r="V17" s="395"/>
      <c r="W17" s="396"/>
      <c r="X17" s="40"/>
      <c r="Z17" s="67"/>
      <c r="AA17" s="390" t="str">
        <f t="shared" si="1"/>
        <v>UF1 - Unité facultative Communication en langue vivante étrangère : langue C</v>
      </c>
      <c r="AB17" s="390"/>
      <c r="AC17" s="390"/>
      <c r="AD17" s="134" t="str" cm="1">
        <f t="array" ref="AD17">INDEX('2. Saisie des notes'!$G$5:$FB$50,MATCH("C00",'2. Saisie des notes'!$A$5:$A$50,0),MATCH(A17,'2. Saisie des notes'!$G$3:$FB$3,0)+7)</f>
        <v/>
      </c>
      <c r="AE17" s="134" t="str">
        <f t="shared" ca="1" si="0"/>
        <v/>
      </c>
      <c r="AF17" s="66"/>
    </row>
    <row r="18" spans="1:32" ht="61.7" customHeight="1">
      <c r="A18" s="58" t="s">
        <v>39</v>
      </c>
      <c r="B18" s="73"/>
      <c r="D18" s="63">
        <f ca="1">IF(H18&lt;&gt;"",INDEX('2. Saisie des notes'!$G$6:$FB$50,MATCH($A$2,'2. Saisie des notes'!$A$6:$A$50,0),MATCH($A18,'2. Saisie des notes'!$G$3:$FB$3,0)),"")</f>
        <v>0</v>
      </c>
      <c r="E18" s="64" cm="1">
        <f t="array" aca="1" ref="E18" ca="1">IF(H18&lt;&gt;"",INDEX('2. Saisie des notes'!$G$6:$FB$50,MATCH($A$2,'2. Saisie des notes'!$A$6:$A$50,0),MATCH($A18,'2. Saisie des notes'!$G$3:$FB$3,0)+1),"")</f>
        <v>0</v>
      </c>
      <c r="F18" s="64" cm="1">
        <f t="array" aca="1" ref="F18" ca="1">IF(H18&lt;&gt;"",INDEX('2. Saisie des notes'!$G$6:$FB$50,MATCH($A$2,'2. Saisie des notes'!$A$6:$A$50,0),MATCH($A18,'2. Saisie des notes'!$G$3:$FB$3,0)+2),"")</f>
        <v>0</v>
      </c>
      <c r="G18" s="46" t="str" cm="1">
        <f t="array" aca="1" ref="G18" ca="1">IF(H18&lt;&gt;"",INDEX('2. Saisie des notes'!$G$6:$FB$50,MATCH($A$2,'2. Saisie des notes'!$A$6:$A$50,0),MATCH($A18,'2. Saisie des notes'!$G$3:$FB$3,0)+3),"")</f>
        <v/>
      </c>
      <c r="H18" s="391" t="str">
        <f>IF(INDEX('BTS ET EPREUVES'!$A$1:$DK$21,MATCH($A18,'BTS ET EPREUVES'!$A$1:$A$21,0),MATCH('1. Informations administratives'!$S$4,'BTS ET EPREUVES'!$A$2:$DK$2,0))&lt;&gt;"",INDEX('BTS ET EPREUVES'!$A$1:$DK$21,MATCH($A18,'BTS ET EPREUVES'!$A$1:$A$21,0),MATCH('1. Informations administratives'!$S$4,'BTS ET EPREUVES'!$A$2:$DK$2,0)),"")</f>
        <v>UF2 - Unité facultative Parcours de professionnalisation à l’étranger</v>
      </c>
      <c r="I18" s="392"/>
      <c r="J18" s="393"/>
      <c r="K18" s="47" cm="1">
        <f t="array" aca="1" ref="K18" ca="1">IF(H18&lt;&gt;"",INDEX('2. Saisie des notes'!$G$6:$FB$50,MATCH($A$2,'2. Saisie des notes'!$A$6:$A$50,0),MATCH($A18,'2. Saisie des notes'!$G$3:$FB$3,0)+4),"")</f>
        <v>0</v>
      </c>
      <c r="L18" s="48" cm="1">
        <f t="array" aca="1" ref="L18" ca="1">IF(H18&lt;&gt;"",INDEX('2. Saisie des notes'!$G$6:$FB$50,MATCH($A$2,'2. Saisie des notes'!$A$6:$A$50,0),MATCH($A18,'2. Saisie des notes'!$G$3:$FB$3,0)+5),"")</f>
        <v>0</v>
      </c>
      <c r="M18" s="48" cm="1">
        <f t="array" aca="1" ref="M18" ca="1">IF(H18&lt;&gt;"",INDEX('2. Saisie des notes'!$G$6:$FB$50,MATCH($A$2,'2. Saisie des notes'!$A$6:$A$50,0),MATCH($A18,'2. Saisie des notes'!$G$3:$FB$3,0)+6),"")</f>
        <v>0</v>
      </c>
      <c r="N18" s="49" t="str" cm="1">
        <f t="array" aca="1" ref="N18" ca="1">IF(H18&lt;&gt;"",INDEX('2. Saisie des notes'!$G$6:$FB$50,MATCH($A$2,'2. Saisie des notes'!$A$6:$A$50,0),MATCH($A18,'2. Saisie des notes'!$G$3:$FB$3,0)+7),"")</f>
        <v/>
      </c>
      <c r="O18" s="394" cm="1">
        <f t="array" aca="1" ref="O18" ca="1">IF(H18&lt;&gt;"",INDEX('2. Saisie des notes'!$G$6:$FB$50,MATCH($A$2,'2. Saisie des notes'!$A$6:$A$50,0),MATCH(A18,'2. Saisie des notes'!$G$3:$FB$3,0)+8),"")</f>
        <v>0</v>
      </c>
      <c r="P18" s="395"/>
      <c r="Q18" s="395"/>
      <c r="R18" s="395"/>
      <c r="S18" s="395"/>
      <c r="T18" s="395"/>
      <c r="U18" s="395"/>
      <c r="V18" s="395"/>
      <c r="W18" s="396"/>
      <c r="X18" s="40"/>
      <c r="Z18" s="67"/>
      <c r="AA18" s="390" t="str">
        <f t="shared" si="1"/>
        <v>UF2 - Unité facultative Parcours de professionnalisation à l’étranger</v>
      </c>
      <c r="AB18" s="390"/>
      <c r="AC18" s="390"/>
      <c r="AD18" s="134" t="str" cm="1">
        <f t="array" ref="AD18">INDEX('2. Saisie des notes'!$G$5:$FB$50,MATCH("C00",'2. Saisie des notes'!$A$5:$A$50,0),MATCH(A18,'2. Saisie des notes'!$G$3:$FB$3,0)+7)</f>
        <v/>
      </c>
      <c r="AE18" s="134" t="str">
        <f t="shared" ca="1" si="0"/>
        <v/>
      </c>
      <c r="AF18" s="66"/>
    </row>
    <row r="19" spans="1:32" ht="61.7" customHeight="1">
      <c r="A19" s="58" t="s">
        <v>40</v>
      </c>
      <c r="B19" s="73"/>
      <c r="D19" s="63">
        <f ca="1">IF(H19&lt;&gt;"",INDEX('2. Saisie des notes'!$G$6:$FB$50,MATCH($A$2,'2. Saisie des notes'!$A$6:$A$50,0),MATCH($A19,'2. Saisie des notes'!$G$3:$FB$3,0)),"")</f>
        <v>0</v>
      </c>
      <c r="E19" s="64" cm="1">
        <f t="array" aca="1" ref="E19" ca="1">IF(H19&lt;&gt;"",INDEX('2. Saisie des notes'!$G$6:$FB$50,MATCH($A$2,'2. Saisie des notes'!$A$6:$A$50,0),MATCH($A19,'2. Saisie des notes'!$G$3:$FB$3,0)+1),"")</f>
        <v>0</v>
      </c>
      <c r="F19" s="64" cm="1">
        <f t="array" aca="1" ref="F19" ca="1">IF(H19&lt;&gt;"",INDEX('2. Saisie des notes'!$G$6:$FB$50,MATCH($A$2,'2. Saisie des notes'!$A$6:$A$50,0),MATCH($A19,'2. Saisie des notes'!$G$3:$FB$3,0)+2),"")</f>
        <v>0</v>
      </c>
      <c r="G19" s="46" t="str" cm="1">
        <f t="array" aca="1" ref="G19" ca="1">IF(H19&lt;&gt;"",INDEX('2. Saisie des notes'!$G$6:$FB$50,MATCH($A$2,'2. Saisie des notes'!$A$6:$A$50,0),MATCH($A19,'2. Saisie des notes'!$G$3:$FB$3,0)+3),"")</f>
        <v/>
      </c>
      <c r="H19" s="391" t="str">
        <f>IF(INDEX('BTS ET EPREUVES'!$A$1:$DK$21,MATCH($A19,'BTS ET EPREUVES'!$A$1:$A$21,0),MATCH('1. Informations administratives'!$S$4,'BTS ET EPREUVES'!$A$2:$DK$2,0))&lt;&gt;"",INDEX('BTS ET EPREUVES'!$A$1:$DK$21,MATCH($A19,'BTS ET EPREUVES'!$A$1:$A$21,0),MATCH('1. Informations administratives'!$S$4,'BTS ET EPREUVES'!$A$2:$DK$2,0)),"")</f>
        <v>UF3 - Unité facultative Projet de spécialisation</v>
      </c>
      <c r="I19" s="392"/>
      <c r="J19" s="393"/>
      <c r="K19" s="47" cm="1">
        <f t="array" aca="1" ref="K19" ca="1">IF(H19&lt;&gt;"",INDEX('2. Saisie des notes'!$G$6:$FB$50,MATCH($A$2,'2. Saisie des notes'!$A$6:$A$50,0),MATCH($A19,'2. Saisie des notes'!$G$3:$FB$3,0)+4),"")</f>
        <v>0</v>
      </c>
      <c r="L19" s="48" cm="1">
        <f t="array" aca="1" ref="L19" ca="1">IF(H19&lt;&gt;"",INDEX('2. Saisie des notes'!$G$6:$FB$50,MATCH($A$2,'2. Saisie des notes'!$A$6:$A$50,0),MATCH($A19,'2. Saisie des notes'!$G$3:$FB$3,0)+5),"")</f>
        <v>0</v>
      </c>
      <c r="M19" s="48" cm="1">
        <f t="array" aca="1" ref="M19" ca="1">IF(H19&lt;&gt;"",INDEX('2. Saisie des notes'!$G$6:$FB$50,MATCH($A$2,'2. Saisie des notes'!$A$6:$A$50,0),MATCH($A19,'2. Saisie des notes'!$G$3:$FB$3,0)+6),"")</f>
        <v>0</v>
      </c>
      <c r="N19" s="49" t="str" cm="1">
        <f t="array" aca="1" ref="N19" ca="1">IF(H19&lt;&gt;"",INDEX('2. Saisie des notes'!$G$6:$FB$50,MATCH($A$2,'2. Saisie des notes'!$A$6:$A$50,0),MATCH($A19,'2. Saisie des notes'!$G$3:$FB$3,0)+7),"")</f>
        <v/>
      </c>
      <c r="O19" s="394" cm="1">
        <f t="array" aca="1" ref="O19" ca="1">IF(H19&lt;&gt;"",INDEX('2. Saisie des notes'!$G$6:$FB$50,MATCH($A$2,'2. Saisie des notes'!$A$6:$A$50,0),MATCH(A19,'2. Saisie des notes'!$G$3:$FB$3,0)+8),"")</f>
        <v>0</v>
      </c>
      <c r="P19" s="395"/>
      <c r="Q19" s="395"/>
      <c r="R19" s="395"/>
      <c r="S19" s="395"/>
      <c r="T19" s="395"/>
      <c r="U19" s="395"/>
      <c r="V19" s="395"/>
      <c r="W19" s="396"/>
      <c r="X19" s="40"/>
      <c r="Z19" s="67"/>
      <c r="AA19" s="397" t="str">
        <f t="shared" si="1"/>
        <v>UF3 - Unité facultative Projet de spécialisation</v>
      </c>
      <c r="AB19" s="397"/>
      <c r="AC19" s="397"/>
      <c r="AD19" s="69" t="str" cm="1">
        <f t="array" ref="AD19">INDEX('2. Saisie des notes'!$G$5:$FB$50,MATCH("C00",'2. Saisie des notes'!$A$5:$A$50,0),MATCH(A19,'2. Saisie des notes'!$G$3:$FB$3,0)+7)</f>
        <v/>
      </c>
      <c r="AE19" s="69" t="str">
        <f t="shared" ca="1" si="0"/>
        <v/>
      </c>
      <c r="AF19" s="66"/>
    </row>
    <row r="20" spans="1:32" ht="61.7" customHeight="1">
      <c r="A20" s="58" t="s">
        <v>41</v>
      </c>
      <c r="B20" s="73"/>
      <c r="D20" s="63">
        <f ca="1">IF(H20&lt;&gt;"",INDEX('2. Saisie des notes'!$G$6:$FB$50,MATCH($A$2,'2. Saisie des notes'!$A$6:$A$50,0),MATCH($A20,'2. Saisie des notes'!$G$3:$FB$3,0)),"")</f>
        <v>0</v>
      </c>
      <c r="E20" s="64" cm="1">
        <f t="array" aca="1" ref="E20" ca="1">IF(H20&lt;&gt;"",INDEX('2. Saisie des notes'!$G$6:$FB$50,MATCH($A$2,'2. Saisie des notes'!$A$6:$A$50,0),MATCH($A20,'2. Saisie des notes'!$G$3:$FB$3,0)+1),"")</f>
        <v>0</v>
      </c>
      <c r="F20" s="64" cm="1">
        <f t="array" aca="1" ref="F20" ca="1">IF(H20&lt;&gt;"",INDEX('2. Saisie des notes'!$G$6:$FB$50,MATCH($A$2,'2. Saisie des notes'!$A$6:$A$50,0),MATCH($A20,'2. Saisie des notes'!$G$3:$FB$3,0)+2),"")</f>
        <v>0</v>
      </c>
      <c r="G20" s="46" t="str" cm="1">
        <f t="array" aca="1" ref="G20" ca="1">IF(H20&lt;&gt;"",INDEX('2. Saisie des notes'!$G$6:$FB$50,MATCH($A$2,'2. Saisie des notes'!$A$6:$A$50,0),MATCH($A20,'2. Saisie des notes'!$G$3:$FB$3,0)+3),"")</f>
        <v/>
      </c>
      <c r="H20" s="391" t="str">
        <f>IF(INDEX('BTS ET EPREUVES'!$A$1:$DK$21,MATCH($A20,'BTS ET EPREUVES'!$A$1:$A$21,0),MATCH('1. Informations administratives'!$S$4,'BTS ET EPREUVES'!$A$2:$DK$2,0))&lt;&gt;"",INDEX('BTS ET EPREUVES'!$A$1:$DK$21,MATCH($A20,'BTS ET EPREUVES'!$A$1:$A$21,0),MATCH('1. Informations administratives'!$S$4,'BTS ET EPREUVES'!$A$2:$DK$2,0)),"")</f>
        <v>UF4 - Épreuve facultative engagement étudiant</v>
      </c>
      <c r="I20" s="392"/>
      <c r="J20" s="393"/>
      <c r="K20" s="47" cm="1">
        <f t="array" aca="1" ref="K20" ca="1">IF(H20&lt;&gt;"",INDEX('2. Saisie des notes'!$G$6:$FB$50,MATCH($A$2,'2. Saisie des notes'!$A$6:$A$50,0),MATCH($A20,'2. Saisie des notes'!$G$3:$FB$3,0)+4),"")</f>
        <v>0</v>
      </c>
      <c r="L20" s="48" cm="1">
        <f t="array" aca="1" ref="L20" ca="1">IF(H20&lt;&gt;"",INDEX('2. Saisie des notes'!$G$6:$FB$50,MATCH($A$2,'2. Saisie des notes'!$A$6:$A$50,0),MATCH($A20,'2. Saisie des notes'!$G$3:$FB$3,0)+5),"")</f>
        <v>0</v>
      </c>
      <c r="M20" s="48" cm="1">
        <f t="array" aca="1" ref="M20" ca="1">IF(H20&lt;&gt;"",INDEX('2. Saisie des notes'!$G$6:$FB$50,MATCH($A$2,'2. Saisie des notes'!$A$6:$A$50,0),MATCH($A20,'2. Saisie des notes'!$G$3:$FB$3,0)+6),"")</f>
        <v>0</v>
      </c>
      <c r="N20" s="49" t="str" cm="1">
        <f t="array" aca="1" ref="N20" ca="1">IF(H20&lt;&gt;"",INDEX('2. Saisie des notes'!$G$6:$FB$50,MATCH($A$2,'2. Saisie des notes'!$A$6:$A$50,0),MATCH($A20,'2. Saisie des notes'!$G$3:$FB$3,0)+7),"")</f>
        <v/>
      </c>
      <c r="O20" s="394" cm="1">
        <f t="array" aca="1" ref="O20" ca="1">IF(H20&lt;&gt;"",INDEX('2. Saisie des notes'!$G$6:$FB$50,MATCH($A$2,'2. Saisie des notes'!$A$6:$A$50,0),MATCH(A20,'2. Saisie des notes'!$G$3:$FB$3,0)+8),"")</f>
        <v>0</v>
      </c>
      <c r="P20" s="395"/>
      <c r="Q20" s="395"/>
      <c r="R20" s="395"/>
      <c r="S20" s="395"/>
      <c r="T20" s="395"/>
      <c r="U20" s="395"/>
      <c r="V20" s="395"/>
      <c r="W20" s="396"/>
      <c r="X20" s="40"/>
      <c r="Z20" s="67"/>
      <c r="AA20" s="397" t="str">
        <f t="shared" si="1"/>
        <v>UF4 - Épreuve facultative engagement étudiant</v>
      </c>
      <c r="AB20" s="397"/>
      <c r="AC20" s="397"/>
      <c r="AD20" s="69" t="str" cm="1">
        <f t="array" ref="AD20">INDEX('2. Saisie des notes'!$G$5:$FB$50,MATCH("C00",'2. Saisie des notes'!$A$5:$A$50,0),MATCH(A20,'2. Saisie des notes'!$G$3:$FB$3,0)+7)</f>
        <v/>
      </c>
      <c r="AE20" s="69" t="str">
        <f t="shared" ca="1" si="0"/>
        <v/>
      </c>
      <c r="AF20" s="66"/>
    </row>
    <row r="21" spans="1:32" ht="61.7" customHeight="1">
      <c r="A21" s="58" t="s">
        <v>42</v>
      </c>
      <c r="B21" s="73"/>
      <c r="D21" s="63" t="str">
        <f>IF(H21&lt;&gt;"",INDEX('2. Saisie des notes'!$G$6:$FB$50,MATCH($A$2,'2. Saisie des notes'!$A$6:$A$50,0),MATCH($A21,'2. Saisie des notes'!$G$3:$FB$3,0)),"")</f>
        <v/>
      </c>
      <c r="E21" s="64" t="str" cm="1">
        <f t="array" ref="E21">IF(H21&lt;&gt;"",INDEX('2. Saisie des notes'!$G$6:$FB$50,MATCH($A$2,'2. Saisie des notes'!$A$6:$A$50,0),MATCH($A21,'2. Saisie des notes'!$G$3:$FB$3,0)+1),"")</f>
        <v/>
      </c>
      <c r="F21" s="64" t="str" cm="1">
        <f t="array" ref="F21">IF(H21&lt;&gt;"",INDEX('2. Saisie des notes'!$G$6:$FB$50,MATCH($A$2,'2. Saisie des notes'!$A$6:$A$50,0),MATCH($A21,'2. Saisie des notes'!$G$3:$FB$3,0)+2),"")</f>
        <v/>
      </c>
      <c r="G21" s="46" t="str" cm="1">
        <f t="array" ref="G21">IF(H21&lt;&gt;"",INDEX('2. Saisie des notes'!$G$6:$FB$50,MATCH($A$2,'2. Saisie des notes'!$A$6:$A$50,0),MATCH($A21,'2. Saisie des notes'!$G$3:$FB$3,0)+3),"")</f>
        <v/>
      </c>
      <c r="H21" s="391" t="str">
        <f>IF(INDEX('BTS ET EPREUVES'!$A$1:$DK$21,MATCH($A21,'BTS ET EPREUVES'!$A$1:$A$21,0),MATCH('1. Informations administratives'!$S$4,'BTS ET EPREUVES'!$A$2:$DK$2,0))&lt;&gt;"",INDEX('BTS ET EPREUVES'!$A$1:$DK$21,MATCH($A21,'BTS ET EPREUVES'!$A$1:$A$21,0),MATCH('1. Informations administratives'!$S$4,'BTS ET EPREUVES'!$A$2:$DK$2,0)),"")</f>
        <v/>
      </c>
      <c r="I21" s="392"/>
      <c r="J21" s="393"/>
      <c r="K21" s="47" t="str" cm="1">
        <f t="array" ref="K21">IF(H21&lt;&gt;"",INDEX('2. Saisie des notes'!$G$6:$FB$50,MATCH($A$2,'2. Saisie des notes'!$A$6:$A$50,0),MATCH($A21,'2. Saisie des notes'!$G$3:$FB$3,0)+4),"")</f>
        <v/>
      </c>
      <c r="L21" s="48" t="str" cm="1">
        <f t="array" ref="L21">IF(H21&lt;&gt;"",INDEX('2. Saisie des notes'!$G$6:$FB$50,MATCH($A$2,'2. Saisie des notes'!$A$6:$A$50,0),MATCH($A21,'2. Saisie des notes'!$G$3:$FB$3,0)+5),"")</f>
        <v/>
      </c>
      <c r="M21" s="48" t="str" cm="1">
        <f t="array" ref="M21">IF(H21&lt;&gt;"",INDEX('2. Saisie des notes'!$G$6:$FB$50,MATCH($A$2,'2. Saisie des notes'!$A$6:$A$50,0),MATCH($A21,'2. Saisie des notes'!$G$3:$FB$3,0)+6),"")</f>
        <v/>
      </c>
      <c r="N21" s="49" t="str" cm="1">
        <f t="array" ref="N21">IF(H21&lt;&gt;"",INDEX('2. Saisie des notes'!$G$6:$FB$50,MATCH($A$2,'2. Saisie des notes'!$A$6:$A$50,0),MATCH($A21,'2. Saisie des notes'!$G$3:$FB$3,0)+7),"")</f>
        <v/>
      </c>
      <c r="O21" s="394" t="str" cm="1">
        <f t="array" ref="O21">IF(H21&lt;&gt;"",INDEX('2. Saisie des notes'!$G$6:$FB$50,MATCH($A$2,'2. Saisie des notes'!$A$6:$A$50,0),MATCH(A21,'2. Saisie des notes'!$G$3:$FB$3,0)+8),"")</f>
        <v/>
      </c>
      <c r="P21" s="395"/>
      <c r="Q21" s="395"/>
      <c r="R21" s="395"/>
      <c r="S21" s="395"/>
      <c r="T21" s="395"/>
      <c r="U21" s="395"/>
      <c r="V21" s="395"/>
      <c r="W21" s="396"/>
      <c r="X21" s="40"/>
      <c r="Z21" s="67"/>
      <c r="AA21" s="397" t="str">
        <f t="shared" si="1"/>
        <v/>
      </c>
      <c r="AB21" s="397"/>
      <c r="AC21" s="397"/>
      <c r="AD21" s="69" t="str" cm="1">
        <f t="array" ref="AD21">INDEX('2. Saisie des notes'!$G$5:$FB$50,MATCH("C00",'2. Saisie des notes'!$A$5:$A$50,0),MATCH(A21,'2. Saisie des notes'!$G$3:$FB$3,0)+7)</f>
        <v/>
      </c>
      <c r="AE21" s="69" t="str">
        <f t="shared" si="0"/>
        <v/>
      </c>
      <c r="AF21" s="66"/>
    </row>
    <row r="22" spans="1:32" ht="61.7" customHeight="1">
      <c r="A22" s="58" t="s">
        <v>103</v>
      </c>
      <c r="B22" s="73"/>
      <c r="D22" s="63" t="str">
        <f>IF(H22&lt;&gt;"",INDEX('2. Saisie des notes'!$G$6:$FB$50,MATCH($A$2,'2. Saisie des notes'!$A$6:$A$50,0),MATCH($A22,'2. Saisie des notes'!$G$3:$FB$3,0)),"")</f>
        <v/>
      </c>
      <c r="E22" s="64" t="str" cm="1">
        <f t="array" ref="E22">IF(H22&lt;&gt;"",INDEX('2. Saisie des notes'!$G$6:$FB$50,MATCH($A$2,'2. Saisie des notes'!$A$6:$A$50,0),MATCH($A22,'2. Saisie des notes'!$G$3:$FB$3,0)+1),"")</f>
        <v/>
      </c>
      <c r="F22" s="64" t="str" cm="1">
        <f t="array" ref="F22">IF(H22&lt;&gt;"",INDEX('2. Saisie des notes'!$G$6:$FB$50,MATCH($A$2,'2. Saisie des notes'!$A$6:$A$50,0),MATCH($A22,'2. Saisie des notes'!$G$3:$FB$3,0)+2),"")</f>
        <v/>
      </c>
      <c r="G22" s="46" t="str" cm="1">
        <f t="array" ref="G22">IF(H22&lt;&gt;"",INDEX('2. Saisie des notes'!$G$6:$FB$50,MATCH($A$2,'2. Saisie des notes'!$A$6:$A$50,0),MATCH($A22,'2. Saisie des notes'!$G$3:$FB$3,0)+3),"")</f>
        <v/>
      </c>
      <c r="H22" s="391" t="str">
        <f>IF(INDEX('BTS ET EPREUVES'!$A$1:$DK$21,MATCH($A22,'BTS ET EPREUVES'!$A$1:$A$21,0),MATCH('1. Informations administratives'!$S$4,'BTS ET EPREUVES'!$A$2:$DK$2,0))&lt;&gt;"",INDEX('BTS ET EPREUVES'!$A$1:$DK$21,MATCH($A22,'BTS ET EPREUVES'!$A$1:$A$21,0),MATCH('1. Informations administratives'!$S$4,'BTS ET EPREUVES'!$A$2:$DK$2,0)),"")</f>
        <v/>
      </c>
      <c r="I22" s="392"/>
      <c r="J22" s="393"/>
      <c r="K22" s="47" t="str" cm="1">
        <f t="array" ref="K22">IF(H22&lt;&gt;"",INDEX('2. Saisie des notes'!$G$6:$FB$50,MATCH($A$2,'2. Saisie des notes'!$A$6:$A$50,0),MATCH($A22,'2. Saisie des notes'!$G$3:$FB$3,0)+4),"")</f>
        <v/>
      </c>
      <c r="L22" s="48" t="str" cm="1">
        <f t="array" ref="L22">IF(H22&lt;&gt;"",INDEX('2. Saisie des notes'!$G$6:$FB$50,MATCH($A$2,'2. Saisie des notes'!$A$6:$A$50,0),MATCH($A22,'2. Saisie des notes'!$G$3:$FB$3,0)+5),"")</f>
        <v/>
      </c>
      <c r="M22" s="48" t="str" cm="1">
        <f t="array" ref="M22">IF(H22&lt;&gt;"",INDEX('2. Saisie des notes'!$G$6:$FB$50,MATCH($A$2,'2. Saisie des notes'!$A$6:$A$50,0),MATCH($A22,'2. Saisie des notes'!$G$3:$FB$3,0)+6),"")</f>
        <v/>
      </c>
      <c r="N22" s="49" t="str" cm="1">
        <f t="array" ref="N22">IF(H22&lt;&gt;"",INDEX('2. Saisie des notes'!$G$6:$FB$50,MATCH($A$2,'2. Saisie des notes'!$A$6:$A$50,0),MATCH($A22,'2. Saisie des notes'!$G$3:$FB$3,0)+7),"")</f>
        <v/>
      </c>
      <c r="O22" s="394" t="str" cm="1">
        <f t="array" ref="O22">IF(H22&lt;&gt;"",INDEX('2. Saisie des notes'!$G$6:$FB$50,MATCH($A$2,'2. Saisie des notes'!$A$6:$A$50,0),MATCH(A22,'2. Saisie des notes'!$G$3:$FB$3,0)+8),"")</f>
        <v/>
      </c>
      <c r="P22" s="395"/>
      <c r="Q22" s="395"/>
      <c r="R22" s="395"/>
      <c r="S22" s="395"/>
      <c r="T22" s="395"/>
      <c r="U22" s="395"/>
      <c r="V22" s="395"/>
      <c r="W22" s="396"/>
      <c r="X22" s="40"/>
      <c r="Z22" s="67"/>
      <c r="AA22" s="397" t="str">
        <f t="shared" si="1"/>
        <v/>
      </c>
      <c r="AB22" s="397"/>
      <c r="AC22" s="397"/>
      <c r="AD22" s="69" t="str" cm="1">
        <f t="array" ref="AD22">INDEX('2. Saisie des notes'!$G$5:$FB$50,MATCH("C00",'2. Saisie des notes'!$A$5:$A$50,0),MATCH(A22,'2. Saisie des notes'!$G$3:$FB$3,0)+7)</f>
        <v/>
      </c>
      <c r="AE22" s="69" t="str">
        <f t="shared" si="0"/>
        <v/>
      </c>
      <c r="AF22" s="66"/>
    </row>
    <row r="23" spans="1:32" ht="61.7" customHeight="1" thickBot="1">
      <c r="A23" s="58" t="s">
        <v>269</v>
      </c>
      <c r="B23" s="73"/>
      <c r="D23" s="63" t="str">
        <f>IF(H23&lt;&gt;"",INDEX('2. Saisie des notes'!$G$6:$FB$50,MATCH($A$2,'2. Saisie des notes'!$A$6:$A$50,0),MATCH($A23,'2. Saisie des notes'!$G$3:$FB$3,0)),"")</f>
        <v/>
      </c>
      <c r="E23" s="64" t="str" cm="1">
        <f t="array" ref="E23">IF(H23&lt;&gt;"",INDEX('2. Saisie des notes'!$G$6:$FB$50,MATCH($A$2,'2. Saisie des notes'!$A$6:$A$50,0),MATCH($A23,'2. Saisie des notes'!$G$3:$FB$3,0)+1),"")</f>
        <v/>
      </c>
      <c r="F23" s="64" t="str" cm="1">
        <f t="array" ref="F23">IF(H23&lt;&gt;"",INDEX('2. Saisie des notes'!$G$6:$FB$50,MATCH($A$2,'2. Saisie des notes'!$A$6:$A$50,0),MATCH($A23,'2. Saisie des notes'!$G$3:$FB$3,0)+2),"")</f>
        <v/>
      </c>
      <c r="G23" s="46" t="str" cm="1">
        <f t="array" ref="G23">IF(H23&lt;&gt;"",INDEX('2. Saisie des notes'!$G$6:$FB$50,MATCH($A$2,'2. Saisie des notes'!$A$6:$A$50,0),MATCH($A23,'2. Saisie des notes'!$G$3:$FB$3,0)+3),"")</f>
        <v/>
      </c>
      <c r="H23" s="391" t="str">
        <f>IF(INDEX('BTS ET EPREUVES'!$A$1:$DK$21,MATCH($A23,'BTS ET EPREUVES'!$A$1:$A$21,0),MATCH('1. Informations administratives'!$S$4,'BTS ET EPREUVES'!$A$2:$DK$2,0))&lt;&gt;"",INDEX('BTS ET EPREUVES'!$A$1:$DK$21,MATCH($A23,'BTS ET EPREUVES'!$A$1:$A$21,0),MATCH('1. Informations administratives'!$S$4,'BTS ET EPREUVES'!$A$2:$DK$2,0)),"")</f>
        <v/>
      </c>
      <c r="I23" s="392"/>
      <c r="J23" s="393"/>
      <c r="K23" s="50" t="str" cm="1">
        <f t="array" ref="K23">IF(H23&lt;&gt;"",INDEX('2. Saisie des notes'!$G$6:$FB$50,MATCH($A$2,'2. Saisie des notes'!$A$6:$A$50,0),MATCH($A23,'2. Saisie des notes'!$G$3:$FB$3,0)+4),"")</f>
        <v/>
      </c>
      <c r="L23" s="51" t="str" cm="1">
        <f t="array" ref="L23">IF(H23&lt;&gt;"",INDEX('2. Saisie des notes'!$G$6:$FB$50,MATCH($A$2,'2. Saisie des notes'!$A$6:$A$50,0),MATCH($A23,'2. Saisie des notes'!$G$3:$FB$3,0)+5),"")</f>
        <v/>
      </c>
      <c r="M23" s="51" t="str" cm="1">
        <f t="array" ref="M23">IF(H23&lt;&gt;"",INDEX('2. Saisie des notes'!$G$6:$FB$50,MATCH($A$2,'2. Saisie des notes'!$A$6:$A$50,0),MATCH($A23,'2. Saisie des notes'!$G$3:$FB$3,0)+6),"")</f>
        <v/>
      </c>
      <c r="N23" s="52" t="str" cm="1">
        <f t="array" ref="N23">IF(H23&lt;&gt;"",INDEX('2. Saisie des notes'!$G$6:$FB$50,MATCH($A$2,'2. Saisie des notes'!$A$6:$A$50,0),MATCH($A23,'2. Saisie des notes'!$G$3:$FB$3,0)+7),"")</f>
        <v/>
      </c>
      <c r="O23" s="398" t="str" cm="1">
        <f t="array" ref="O23">IF(H23&lt;&gt;"",INDEX('2. Saisie des notes'!$G$6:$FB$50,MATCH($A$2,'2. Saisie des notes'!$A$6:$A$50,0),MATCH(A23,'2. Saisie des notes'!$G$3:$FB$3,0)+8),"")</f>
        <v/>
      </c>
      <c r="P23" s="399"/>
      <c r="Q23" s="399"/>
      <c r="R23" s="399"/>
      <c r="S23" s="399"/>
      <c r="T23" s="399"/>
      <c r="U23" s="399"/>
      <c r="V23" s="399"/>
      <c r="W23" s="400"/>
      <c r="X23" s="40"/>
      <c r="Z23" s="67"/>
      <c r="AA23" s="397" t="str">
        <f t="shared" si="1"/>
        <v/>
      </c>
      <c r="AB23" s="397"/>
      <c r="AC23" s="397"/>
      <c r="AD23" s="69" t="str" cm="1">
        <f t="array" ref="AD23">INDEX('2. Saisie des notes'!$G$5:$FB$50,MATCH("C00",'2. Saisie des notes'!$A$5:$A$50,0),MATCH(A23,'2. Saisie des notes'!$G$3:$FB$3,0)+7)</f>
        <v/>
      </c>
      <c r="AE23" s="69" t="str">
        <f t="shared" si="0"/>
        <v/>
      </c>
      <c r="AF23" s="66"/>
    </row>
    <row r="24" spans="1:32" ht="21" customHeight="1" thickBot="1">
      <c r="A24" s="58" t="s">
        <v>270</v>
      </c>
      <c r="B24" s="73"/>
      <c r="G24" s="27" t="s">
        <v>51</v>
      </c>
      <c r="H24" s="1"/>
      <c r="I24" s="1"/>
      <c r="J24" s="1"/>
      <c r="K24" s="1"/>
      <c r="L24" s="1"/>
      <c r="M24" s="8" t="s">
        <v>52</v>
      </c>
      <c r="X24" s="40"/>
    </row>
    <row r="25" spans="1:32" ht="36" customHeight="1" thickBot="1">
      <c r="A25" s="56"/>
      <c r="B25" s="74"/>
      <c r="C25" s="56"/>
      <c r="D25" s="401" t="s">
        <v>328</v>
      </c>
      <c r="E25" s="402"/>
      <c r="F25" s="402"/>
      <c r="G25" s="402"/>
      <c r="H25" s="402"/>
      <c r="I25" s="403"/>
      <c r="J25" s="163" t="str">
        <f ca="1">IF(INDEX('2. Saisie des notes'!$D$6:$FB$50,MATCH($A$2,'2. Saisie des notes'!$A$6:$A$50,0),MATCH("PIX",'2. Saisie des notes'!$D$3:$FB$3,0))="OUI","X","")</f>
        <v/>
      </c>
      <c r="N25" s="1"/>
      <c r="O25" s="1"/>
      <c r="P25" s="1"/>
      <c r="Q25" s="1"/>
      <c r="R25" s="1"/>
      <c r="S25" s="1"/>
      <c r="T25" s="1"/>
      <c r="U25" s="1"/>
      <c r="V25" s="1"/>
      <c r="W25" s="1"/>
      <c r="X25" s="35"/>
    </row>
    <row r="26" spans="1:32" ht="6" customHeight="1" thickBot="1">
      <c r="A26" s="56"/>
      <c r="B26" s="74"/>
      <c r="C26" s="56"/>
      <c r="D26" s="28"/>
      <c r="E26" s="28"/>
      <c r="F26" s="28"/>
      <c r="G26" s="29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35"/>
    </row>
    <row r="27" spans="1:32" ht="36" customHeight="1" thickBot="1">
      <c r="A27" s="56"/>
      <c r="B27" s="74"/>
      <c r="C27" s="56"/>
      <c r="D27" s="404" t="s">
        <v>126</v>
      </c>
      <c r="E27" s="405"/>
      <c r="F27" s="405"/>
      <c r="G27" s="405"/>
      <c r="H27" s="405"/>
      <c r="I27" s="405"/>
      <c r="J27" s="406"/>
      <c r="K27" s="407" t="s">
        <v>211</v>
      </c>
      <c r="L27" s="408"/>
      <c r="M27" s="408"/>
      <c r="N27" s="408"/>
      <c r="O27" s="409"/>
      <c r="P27" s="407" t="s">
        <v>114</v>
      </c>
      <c r="Q27" s="408"/>
      <c r="R27" s="408"/>
      <c r="S27" s="408"/>
      <c r="T27" s="410" t="s">
        <v>124</v>
      </c>
      <c r="U27" s="411"/>
      <c r="V27" s="411"/>
      <c r="W27" s="412"/>
      <c r="X27" s="35"/>
    </row>
    <row r="28" spans="1:32" ht="21" customHeight="1">
      <c r="A28" s="56"/>
      <c r="B28" s="74"/>
      <c r="C28" s="56"/>
      <c r="D28" s="413">
        <f ca="1">INDEX('2. Saisie des notes'!$D$6:$FB$50,MATCH($A$2,'2. Saisie des notes'!$A$6:$A$50,0),MATCH("CC1",'2. Saisie des notes'!$D$3:$FB$3,0))</f>
        <v>0</v>
      </c>
      <c r="E28" s="414"/>
      <c r="F28" s="414"/>
      <c r="G28" s="414"/>
      <c r="H28" s="414"/>
      <c r="I28" s="414"/>
      <c r="J28" s="415"/>
      <c r="K28" s="419" t="s">
        <v>53</v>
      </c>
      <c r="L28" s="420"/>
      <c r="M28" s="420"/>
      <c r="N28" s="421" t="s">
        <v>54</v>
      </c>
      <c r="O28" s="422"/>
      <c r="P28" s="427" t="s">
        <v>55</v>
      </c>
      <c r="Q28" s="430" t="s">
        <v>56</v>
      </c>
      <c r="R28" s="430" t="s">
        <v>57</v>
      </c>
      <c r="S28" s="440" t="s">
        <v>43</v>
      </c>
      <c r="T28" s="443"/>
      <c r="U28" s="444"/>
      <c r="V28" s="444"/>
      <c r="W28" s="445"/>
      <c r="X28" s="35"/>
    </row>
    <row r="29" spans="1:32" ht="21" customHeight="1">
      <c r="A29" s="56"/>
      <c r="B29" s="74"/>
      <c r="C29" s="56"/>
      <c r="D29" s="416"/>
      <c r="E29" s="417"/>
      <c r="F29" s="417"/>
      <c r="G29" s="417"/>
      <c r="H29" s="417"/>
      <c r="I29" s="417"/>
      <c r="J29" s="418"/>
      <c r="K29" s="452" t="s">
        <v>58</v>
      </c>
      <c r="L29" s="453" t="s">
        <v>59</v>
      </c>
      <c r="M29" s="454" t="s">
        <v>60</v>
      </c>
      <c r="N29" s="423"/>
      <c r="O29" s="424"/>
      <c r="P29" s="428"/>
      <c r="Q29" s="431"/>
      <c r="R29" s="431"/>
      <c r="S29" s="441"/>
      <c r="T29" s="446"/>
      <c r="U29" s="447"/>
      <c r="V29" s="447"/>
      <c r="W29" s="448"/>
      <c r="X29" s="40"/>
    </row>
    <row r="30" spans="1:32" ht="28.35" customHeight="1">
      <c r="A30" s="56"/>
      <c r="B30" s="74"/>
      <c r="C30" s="56"/>
      <c r="D30" s="416"/>
      <c r="E30" s="417"/>
      <c r="F30" s="417"/>
      <c r="G30" s="417"/>
      <c r="H30" s="417"/>
      <c r="I30" s="417"/>
      <c r="J30" s="418"/>
      <c r="K30" s="452"/>
      <c r="L30" s="453"/>
      <c r="M30" s="454"/>
      <c r="N30" s="425"/>
      <c r="O30" s="426"/>
      <c r="P30" s="429"/>
      <c r="Q30" s="432"/>
      <c r="R30" s="432"/>
      <c r="S30" s="442"/>
      <c r="T30" s="446"/>
      <c r="U30" s="447"/>
      <c r="V30" s="447"/>
      <c r="W30" s="448"/>
      <c r="X30" s="40"/>
    </row>
    <row r="31" spans="1:32" ht="39.6" customHeight="1">
      <c r="A31" s="56"/>
      <c r="B31" s="74"/>
      <c r="C31" s="56"/>
      <c r="D31" s="416" t="str">
        <f ca="1">IF(INDEX('2. Saisie des notes'!$D$6:$FB$50,MATCH($A$2,'2. Saisie des notes'!$A$6:$A$50,0),MATCH("CC2",'2. Saisie des notes'!$D$3:$FB$3,0))&lt;&gt;"",INDEX('2. Saisie des notes'!$D$6:$FB$50,MATCH($A$2,'2. Saisie des notes'!$A$6:$A$50,0),MATCH("CC2",'2. Saisie des notes'!$D$3:$FB$3,0)),"")</f>
        <v/>
      </c>
      <c r="E31" s="417"/>
      <c r="F31" s="417"/>
      <c r="G31" s="417"/>
      <c r="H31" s="417"/>
      <c r="I31" s="417"/>
      <c r="J31" s="418"/>
      <c r="K31" s="458" t="e">
        <f>'2. Saisie des notes'!EF$46/'2. Saisie des notes'!$EI$46</f>
        <v>#DIV/0!</v>
      </c>
      <c r="L31" s="461" t="e">
        <f>'2. Saisie des notes'!EG$46/'2. Saisie des notes'!$EI$46</f>
        <v>#DIV/0!</v>
      </c>
      <c r="M31" s="461" t="e">
        <f>'2. Saisie des notes'!EH$46/'2. Saisie des notes'!$EI$46</f>
        <v>#DIV/0!</v>
      </c>
      <c r="N31" s="465">
        <f>'2. Saisie des notes'!EI46</f>
        <v>0</v>
      </c>
      <c r="O31" s="466"/>
      <c r="P31" s="104">
        <f>'1. Informations administratives'!K11</f>
        <v>2024</v>
      </c>
      <c r="Q31" s="102">
        <f>'1. Informations administratives'!L11</f>
        <v>0</v>
      </c>
      <c r="R31" s="102">
        <f>'1. Informations administratives'!M11</f>
        <v>0</v>
      </c>
      <c r="S31" s="105" t="str">
        <f>'1. Informations administratives'!N11</f>
        <v/>
      </c>
      <c r="T31" s="446"/>
      <c r="U31" s="447"/>
      <c r="V31" s="447"/>
      <c r="W31" s="448"/>
      <c r="X31" s="40"/>
    </row>
    <row r="32" spans="1:32" ht="39.6" customHeight="1">
      <c r="A32" s="56"/>
      <c r="B32" s="74"/>
      <c r="C32" s="56"/>
      <c r="D32" s="416"/>
      <c r="E32" s="417"/>
      <c r="F32" s="417"/>
      <c r="G32" s="417"/>
      <c r="H32" s="417"/>
      <c r="I32" s="417"/>
      <c r="J32" s="418"/>
      <c r="K32" s="459"/>
      <c r="L32" s="461"/>
      <c r="M32" s="463"/>
      <c r="N32" s="467"/>
      <c r="O32" s="468"/>
      <c r="P32" s="104">
        <f>'1. Informations administratives'!K12</f>
        <v>2023</v>
      </c>
      <c r="Q32" s="102">
        <f>'1. Informations administratives'!L12</f>
        <v>0</v>
      </c>
      <c r="R32" s="102">
        <f>'1. Informations administratives'!M12</f>
        <v>0</v>
      </c>
      <c r="S32" s="105" t="str">
        <f>'1. Informations administratives'!N12</f>
        <v/>
      </c>
      <c r="T32" s="446"/>
      <c r="U32" s="447"/>
      <c r="V32" s="447"/>
      <c r="W32" s="448"/>
      <c r="X32" s="40"/>
    </row>
    <row r="33" spans="1:24" ht="39.6" customHeight="1" thickBot="1">
      <c r="A33" s="56"/>
      <c r="B33" s="74"/>
      <c r="C33" s="56"/>
      <c r="D33" s="455"/>
      <c r="E33" s="456"/>
      <c r="F33" s="456"/>
      <c r="G33" s="456"/>
      <c r="H33" s="456"/>
      <c r="I33" s="456"/>
      <c r="J33" s="457"/>
      <c r="K33" s="460"/>
      <c r="L33" s="462"/>
      <c r="M33" s="464"/>
      <c r="N33" s="469"/>
      <c r="O33" s="470"/>
      <c r="P33" s="106">
        <f>'1. Informations administratives'!K13</f>
        <v>2022</v>
      </c>
      <c r="Q33" s="103">
        <f>'1. Informations administratives'!L13</f>
        <v>0</v>
      </c>
      <c r="R33" s="103">
        <f>'1. Informations administratives'!M13</f>
        <v>0</v>
      </c>
      <c r="S33" s="107" t="str">
        <f>'1. Informations administratives'!N13</f>
        <v/>
      </c>
      <c r="T33" s="449"/>
      <c r="U33" s="450"/>
      <c r="V33" s="450"/>
      <c r="W33" s="451"/>
      <c r="X33" s="40"/>
    </row>
    <row r="34" spans="1:24" ht="15" customHeight="1" thickBot="1">
      <c r="A34" s="56"/>
      <c r="B34" s="74"/>
      <c r="C34" s="71"/>
      <c r="D34" s="53"/>
      <c r="E34" s="53"/>
      <c r="F34" s="53"/>
      <c r="G34" s="53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5"/>
    </row>
    <row r="35" spans="1:24" ht="15.75" thickTop="1">
      <c r="A35" s="56"/>
      <c r="B35" s="56"/>
      <c r="C35" s="56"/>
      <c r="D35" s="29"/>
      <c r="E35" s="29"/>
      <c r="F35" s="29"/>
      <c r="H35" s="57"/>
      <c r="I35" s="57"/>
      <c r="J35" s="57"/>
      <c r="K35" s="57"/>
      <c r="L35" s="57"/>
      <c r="M35" s="57"/>
      <c r="N35" s="57"/>
      <c r="O35" s="57"/>
      <c r="P35" s="57"/>
      <c r="Q35" s="57"/>
      <c r="R35" s="57"/>
      <c r="S35" s="57"/>
      <c r="T35" s="57"/>
      <c r="U35" s="57"/>
      <c r="V35" s="57"/>
      <c r="W35" s="57"/>
    </row>
    <row r="36" spans="1:24" ht="15" customHeight="1" thickBot="1"/>
    <row r="37" spans="1:24" ht="83.45" customHeight="1" thickTop="1">
      <c r="B37" s="73"/>
      <c r="C37" s="70"/>
      <c r="D37" s="37"/>
      <c r="E37" s="37"/>
      <c r="F37" s="37"/>
      <c r="G37" s="37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9"/>
    </row>
    <row r="38" spans="1:24">
      <c r="B38" s="73"/>
      <c r="X38" s="40"/>
    </row>
    <row r="39" spans="1:24">
      <c r="B39" s="73"/>
      <c r="X39" s="40"/>
    </row>
    <row r="40" spans="1:24">
      <c r="B40" s="73"/>
      <c r="X40" s="40"/>
    </row>
    <row r="41" spans="1:24">
      <c r="B41" s="73"/>
      <c r="X41" s="40"/>
    </row>
    <row r="42" spans="1:24">
      <c r="B42" s="73"/>
      <c r="X42" s="40"/>
    </row>
    <row r="43" spans="1:24">
      <c r="B43" s="73"/>
      <c r="X43" s="40"/>
    </row>
    <row r="44" spans="1:24">
      <c r="B44" s="73"/>
      <c r="X44" s="40"/>
    </row>
    <row r="45" spans="1:24">
      <c r="B45" s="73"/>
      <c r="X45" s="40"/>
    </row>
    <row r="46" spans="1:24">
      <c r="B46" s="73"/>
      <c r="X46" s="40"/>
    </row>
    <row r="47" spans="1:24">
      <c r="B47" s="73"/>
      <c r="X47" s="40"/>
    </row>
    <row r="48" spans="1:24">
      <c r="B48" s="73"/>
      <c r="X48" s="40"/>
    </row>
    <row r="49" spans="2:24">
      <c r="B49" s="73"/>
      <c r="X49" s="40"/>
    </row>
    <row r="50" spans="2:24">
      <c r="B50" s="73"/>
      <c r="X50" s="40"/>
    </row>
    <row r="51" spans="2:24">
      <c r="B51" s="73"/>
      <c r="X51" s="40"/>
    </row>
    <row r="52" spans="2:24">
      <c r="B52" s="73"/>
      <c r="X52" s="40"/>
    </row>
    <row r="53" spans="2:24">
      <c r="B53" s="73"/>
      <c r="X53" s="40"/>
    </row>
    <row r="54" spans="2:24">
      <c r="B54" s="73"/>
      <c r="X54" s="40"/>
    </row>
    <row r="55" spans="2:24">
      <c r="B55" s="73"/>
      <c r="X55" s="40"/>
    </row>
    <row r="56" spans="2:24">
      <c r="B56" s="73"/>
      <c r="X56" s="40"/>
    </row>
    <row r="57" spans="2:24">
      <c r="B57" s="73"/>
      <c r="X57" s="40"/>
    </row>
    <row r="58" spans="2:24">
      <c r="B58" s="73"/>
      <c r="X58" s="40"/>
    </row>
    <row r="59" spans="2:24">
      <c r="B59" s="73"/>
      <c r="X59" s="40"/>
    </row>
    <row r="60" spans="2:24">
      <c r="B60" s="73"/>
      <c r="X60" s="40"/>
    </row>
    <row r="61" spans="2:24">
      <c r="B61" s="73"/>
      <c r="X61" s="40"/>
    </row>
    <row r="62" spans="2:24">
      <c r="B62" s="73"/>
      <c r="X62" s="40"/>
    </row>
    <row r="63" spans="2:24">
      <c r="B63" s="73"/>
      <c r="X63" s="40"/>
    </row>
    <row r="64" spans="2:24">
      <c r="B64" s="73"/>
      <c r="X64" s="40"/>
    </row>
    <row r="65" spans="2:24">
      <c r="B65" s="73"/>
      <c r="X65" s="40"/>
    </row>
    <row r="66" spans="2:24">
      <c r="B66" s="73"/>
      <c r="X66" s="40"/>
    </row>
    <row r="67" spans="2:24">
      <c r="B67" s="73"/>
      <c r="X67" s="40"/>
    </row>
    <row r="68" spans="2:24">
      <c r="B68" s="73"/>
      <c r="X68" s="40"/>
    </row>
    <row r="69" spans="2:24">
      <c r="B69" s="73"/>
      <c r="X69" s="40"/>
    </row>
    <row r="70" spans="2:24">
      <c r="B70" s="73"/>
      <c r="X70" s="40"/>
    </row>
    <row r="71" spans="2:24">
      <c r="B71" s="73"/>
      <c r="X71" s="40"/>
    </row>
    <row r="72" spans="2:24">
      <c r="B72" s="73"/>
      <c r="X72" s="40"/>
    </row>
    <row r="73" spans="2:24">
      <c r="B73" s="73"/>
      <c r="X73" s="40"/>
    </row>
    <row r="74" spans="2:24">
      <c r="B74" s="73"/>
      <c r="X74" s="40"/>
    </row>
    <row r="75" spans="2:24">
      <c r="B75" s="73"/>
      <c r="X75" s="40"/>
    </row>
    <row r="76" spans="2:24">
      <c r="B76" s="73"/>
      <c r="X76" s="40"/>
    </row>
    <row r="77" spans="2:24">
      <c r="B77" s="73"/>
      <c r="X77" s="40"/>
    </row>
    <row r="78" spans="2:24">
      <c r="B78" s="73"/>
      <c r="X78" s="40"/>
    </row>
    <row r="79" spans="2:24">
      <c r="B79" s="73"/>
      <c r="X79" s="40"/>
    </row>
    <row r="80" spans="2:24">
      <c r="B80" s="73"/>
      <c r="X80" s="40"/>
    </row>
    <row r="81" spans="2:24">
      <c r="B81" s="73"/>
      <c r="X81" s="40"/>
    </row>
    <row r="82" spans="2:24">
      <c r="B82" s="73"/>
      <c r="X82" s="40"/>
    </row>
    <row r="83" spans="2:24">
      <c r="B83" s="73"/>
      <c r="X83" s="40"/>
    </row>
    <row r="84" spans="2:24">
      <c r="B84" s="73"/>
      <c r="X84" s="40"/>
    </row>
    <row r="85" spans="2:24">
      <c r="B85" s="73"/>
      <c r="X85" s="40"/>
    </row>
    <row r="86" spans="2:24">
      <c r="B86" s="73"/>
      <c r="X86" s="40"/>
    </row>
    <row r="87" spans="2:24">
      <c r="B87" s="73"/>
      <c r="X87" s="40"/>
    </row>
    <row r="88" spans="2:24">
      <c r="B88" s="73"/>
      <c r="X88" s="40"/>
    </row>
    <row r="89" spans="2:24">
      <c r="B89" s="73"/>
      <c r="X89" s="40"/>
    </row>
    <row r="90" spans="2:24">
      <c r="B90" s="73"/>
      <c r="X90" s="40"/>
    </row>
    <row r="91" spans="2:24">
      <c r="B91" s="73"/>
      <c r="X91" s="40"/>
    </row>
    <row r="92" spans="2:24">
      <c r="B92" s="73"/>
      <c r="X92" s="40"/>
    </row>
    <row r="93" spans="2:24">
      <c r="B93" s="73"/>
      <c r="X93" s="40"/>
    </row>
    <row r="94" spans="2:24">
      <c r="B94" s="73"/>
      <c r="X94" s="40"/>
    </row>
    <row r="95" spans="2:24">
      <c r="B95" s="73"/>
      <c r="X95" s="40"/>
    </row>
    <row r="96" spans="2:24">
      <c r="B96" s="73"/>
      <c r="X96" s="40"/>
    </row>
    <row r="97" spans="2:24">
      <c r="B97" s="73"/>
      <c r="X97" s="40"/>
    </row>
    <row r="98" spans="2:24">
      <c r="B98" s="73"/>
      <c r="X98" s="40"/>
    </row>
    <row r="99" spans="2:24">
      <c r="B99" s="73"/>
      <c r="X99" s="40"/>
    </row>
    <row r="100" spans="2:24">
      <c r="B100" s="73"/>
      <c r="X100" s="40"/>
    </row>
    <row r="101" spans="2:24" ht="14.45" customHeight="1">
      <c r="B101" s="73"/>
      <c r="R101" s="59"/>
      <c r="S101" s="59"/>
      <c r="T101" s="59"/>
      <c r="U101" s="59"/>
      <c r="V101" s="59"/>
      <c r="X101" s="40"/>
    </row>
    <row r="102" spans="2:24" ht="14.45" customHeight="1">
      <c r="B102" s="73"/>
      <c r="R102" s="59"/>
      <c r="S102" s="59"/>
      <c r="T102" s="59"/>
      <c r="U102" s="59"/>
      <c r="V102" s="59"/>
      <c r="X102" s="40"/>
    </row>
    <row r="103" spans="2:24" ht="14.45" customHeight="1">
      <c r="B103" s="73"/>
      <c r="R103" s="59"/>
      <c r="S103" s="59"/>
      <c r="T103" s="59"/>
      <c r="U103" s="59"/>
      <c r="V103" s="59"/>
      <c r="X103" s="40"/>
    </row>
    <row r="104" spans="2:24" ht="14.45" customHeight="1">
      <c r="B104" s="73"/>
      <c r="R104" s="59"/>
      <c r="S104" s="59"/>
      <c r="T104" s="59"/>
      <c r="U104" s="59"/>
      <c r="V104" s="59"/>
      <c r="X104" s="40"/>
    </row>
    <row r="105" spans="2:24" ht="14.45" customHeight="1">
      <c r="B105" s="73"/>
      <c r="R105" s="59"/>
      <c r="S105" s="59"/>
      <c r="T105" s="59"/>
      <c r="U105" s="59"/>
      <c r="V105" s="59"/>
      <c r="X105" s="40"/>
    </row>
    <row r="106" spans="2:24" ht="64.5" customHeight="1">
      <c r="B106" s="73"/>
      <c r="R106" s="59"/>
      <c r="S106" s="59"/>
      <c r="T106" s="59"/>
      <c r="U106" s="59"/>
      <c r="V106" s="59"/>
      <c r="X106" s="40"/>
    </row>
    <row r="107" spans="2:24" ht="14.45" customHeight="1">
      <c r="B107" s="73"/>
      <c r="R107" s="59"/>
      <c r="S107" s="59"/>
      <c r="T107" s="59"/>
      <c r="U107" s="59"/>
      <c r="V107" s="59"/>
      <c r="X107" s="40"/>
    </row>
    <row r="108" spans="2:24" ht="14.45" customHeight="1">
      <c r="B108" s="73"/>
      <c r="F108" s="433" t="s">
        <v>383</v>
      </c>
      <c r="G108" s="434"/>
      <c r="H108" s="434"/>
      <c r="I108" s="434"/>
      <c r="J108" s="434"/>
      <c r="K108" s="434"/>
      <c r="L108" s="435"/>
      <c r="R108" s="59"/>
      <c r="S108" s="439" t="s">
        <v>384</v>
      </c>
      <c r="T108" s="439"/>
      <c r="U108" s="439"/>
      <c r="V108" s="439"/>
      <c r="W108" s="439"/>
      <c r="X108" s="40"/>
    </row>
    <row r="109" spans="2:24" ht="14.45" customHeight="1">
      <c r="B109" s="73"/>
      <c r="F109" s="436"/>
      <c r="G109" s="437"/>
      <c r="H109" s="437"/>
      <c r="I109" s="437"/>
      <c r="J109" s="437"/>
      <c r="K109" s="437"/>
      <c r="L109" s="438"/>
      <c r="R109" s="59"/>
      <c r="S109" s="439"/>
      <c r="T109" s="439"/>
      <c r="U109" s="439"/>
      <c r="V109" s="439"/>
      <c r="W109" s="439"/>
      <c r="X109" s="40"/>
    </row>
    <row r="110" spans="2:24" ht="14.45" customHeight="1">
      <c r="B110" s="73"/>
      <c r="F110" s="170"/>
      <c r="L110" s="171"/>
      <c r="R110" s="59"/>
      <c r="S110" s="439"/>
      <c r="T110" s="439"/>
      <c r="U110" s="439"/>
      <c r="V110" s="439"/>
      <c r="W110" s="439"/>
      <c r="X110" s="40"/>
    </row>
    <row r="111" spans="2:24" ht="14.45" customHeight="1">
      <c r="B111" s="73"/>
      <c r="F111" s="170"/>
      <c r="L111" s="171"/>
      <c r="R111" s="59"/>
      <c r="S111" s="439"/>
      <c r="T111" s="439"/>
      <c r="U111" s="439"/>
      <c r="V111" s="439"/>
      <c r="W111" s="439"/>
      <c r="X111" s="40"/>
    </row>
    <row r="112" spans="2:24" ht="98.45" customHeight="1">
      <c r="B112" s="73"/>
      <c r="F112" s="170"/>
      <c r="L112" s="171"/>
      <c r="S112" s="439"/>
      <c r="T112" s="439"/>
      <c r="U112" s="439"/>
      <c r="V112" s="439"/>
      <c r="W112" s="439"/>
      <c r="X112" s="40"/>
    </row>
    <row r="113" spans="2:24">
      <c r="B113" s="73"/>
      <c r="F113" s="170"/>
      <c r="L113" s="171"/>
      <c r="S113" s="439"/>
      <c r="T113" s="439"/>
      <c r="U113" s="439"/>
      <c r="V113" s="439"/>
      <c r="W113" s="439"/>
      <c r="X113" s="40"/>
    </row>
    <row r="114" spans="2:24">
      <c r="B114" s="73"/>
      <c r="F114" s="172"/>
      <c r="G114" s="173"/>
      <c r="H114" s="174"/>
      <c r="I114" s="174"/>
      <c r="J114" s="174"/>
      <c r="K114" s="174"/>
      <c r="L114" s="175"/>
      <c r="S114" s="439"/>
      <c r="T114" s="439"/>
      <c r="U114" s="439"/>
      <c r="V114" s="439"/>
      <c r="W114" s="439"/>
      <c r="X114" s="40"/>
    </row>
    <row r="115" spans="2:24" ht="15" thickBot="1">
      <c r="B115" s="73"/>
      <c r="C115" s="72"/>
      <c r="D115" s="53"/>
      <c r="E115" s="53"/>
      <c r="F115" s="53"/>
      <c r="G115" s="53"/>
      <c r="H115" s="60"/>
      <c r="I115" s="60"/>
      <c r="J115" s="60"/>
      <c r="K115" s="60"/>
      <c r="L115" s="60"/>
      <c r="M115" s="60"/>
      <c r="N115" s="60"/>
      <c r="O115" s="60"/>
      <c r="P115" s="60"/>
      <c r="Q115" s="60"/>
      <c r="R115" s="60"/>
      <c r="S115" s="60"/>
      <c r="T115" s="60"/>
      <c r="U115" s="60"/>
      <c r="V115" s="60"/>
      <c r="W115" s="60"/>
      <c r="X115" s="55"/>
    </row>
    <row r="116" spans="2:24" ht="15" thickTop="1"/>
  </sheetData>
  <sheetProtection algorithmName="SHA-512" hashValue="kHq6jvrO6JbRlXM4FVWBCrxF97VIK5Ff5obYOFK6cp+W8A5WxfSk1ulnE024VbLC/fj96L0GK1CrPZCV0E27MA==" saltValue="12osuTR3qQ/Bmw3eI/EPHA==" spinCount="100000" sheet="1" selectLockedCells="1"/>
  <mergeCells count="89">
    <mergeCell ref="S108:W114"/>
    <mergeCell ref="D31:J33"/>
    <mergeCell ref="K31:K33"/>
    <mergeCell ref="L31:L33"/>
    <mergeCell ref="M31:M33"/>
    <mergeCell ref="N31:O33"/>
    <mergeCell ref="F108:L109"/>
    <mergeCell ref="R28:R30"/>
    <mergeCell ref="S28:S30"/>
    <mergeCell ref="T28:W33"/>
    <mergeCell ref="K29:K30"/>
    <mergeCell ref="L29:L30"/>
    <mergeCell ref="M29:M30"/>
    <mergeCell ref="D25:I25"/>
    <mergeCell ref="D27:J27"/>
    <mergeCell ref="K27:O27"/>
    <mergeCell ref="P27:S27"/>
    <mergeCell ref="T27:W27"/>
    <mergeCell ref="D28:J30"/>
    <mergeCell ref="K28:M28"/>
    <mergeCell ref="N28:O30"/>
    <mergeCell ref="P28:P30"/>
    <mergeCell ref="Q28:Q30"/>
    <mergeCell ref="H22:J22"/>
    <mergeCell ref="O22:W22"/>
    <mergeCell ref="AA22:AC22"/>
    <mergeCell ref="H23:J23"/>
    <mergeCell ref="O23:W23"/>
    <mergeCell ref="AA23:AC23"/>
    <mergeCell ref="H20:J20"/>
    <mergeCell ref="O20:W20"/>
    <mergeCell ref="AA20:AC20"/>
    <mergeCell ref="H21:J21"/>
    <mergeCell ref="O21:W21"/>
    <mergeCell ref="AA21:AC21"/>
    <mergeCell ref="H18:J18"/>
    <mergeCell ref="O18:W18"/>
    <mergeCell ref="AA18:AC18"/>
    <mergeCell ref="H19:J19"/>
    <mergeCell ref="O19:W19"/>
    <mergeCell ref="AA19:AC19"/>
    <mergeCell ref="H16:J16"/>
    <mergeCell ref="O16:W16"/>
    <mergeCell ref="AA16:AC16"/>
    <mergeCell ref="H17:J17"/>
    <mergeCell ref="O17:W17"/>
    <mergeCell ref="AA17:AC17"/>
    <mergeCell ref="H14:J14"/>
    <mergeCell ref="O14:W14"/>
    <mergeCell ref="AA14:AC14"/>
    <mergeCell ref="H15:J15"/>
    <mergeCell ref="O15:W15"/>
    <mergeCell ref="AA15:AC15"/>
    <mergeCell ref="H12:J12"/>
    <mergeCell ref="O12:W12"/>
    <mergeCell ref="AA12:AC12"/>
    <mergeCell ref="H13:J13"/>
    <mergeCell ref="O13:W13"/>
    <mergeCell ref="AA13:AC13"/>
    <mergeCell ref="H10:J10"/>
    <mergeCell ref="O10:W10"/>
    <mergeCell ref="AA10:AC10"/>
    <mergeCell ref="H11:J11"/>
    <mergeCell ref="O11:W11"/>
    <mergeCell ref="AA11:AC11"/>
    <mergeCell ref="P5:R5"/>
    <mergeCell ref="S5:U5"/>
    <mergeCell ref="D7:F7"/>
    <mergeCell ref="H7:J9"/>
    <mergeCell ref="K7:M7"/>
    <mergeCell ref="O7:W9"/>
    <mergeCell ref="G8:G9"/>
    <mergeCell ref="N8:N9"/>
    <mergeCell ref="Q2:U3"/>
    <mergeCell ref="V2:W2"/>
    <mergeCell ref="D3:E5"/>
    <mergeCell ref="F3:H5"/>
    <mergeCell ref="V3:W5"/>
    <mergeCell ref="I4:I5"/>
    <mergeCell ref="K4:N4"/>
    <mergeCell ref="P4:R4"/>
    <mergeCell ref="S4:U4"/>
    <mergeCell ref="K5:N5"/>
    <mergeCell ref="D2:E2"/>
    <mergeCell ref="F2:H2"/>
    <mergeCell ref="I2:I3"/>
    <mergeCell ref="J2:J3"/>
    <mergeCell ref="K2:N3"/>
    <mergeCell ref="O2:P3"/>
  </mergeCells>
  <conditionalFormatting sqref="D28">
    <cfRule type="cellIs" dxfId="0" priority="1" operator="equal">
      <formula>0</formula>
    </cfRule>
  </conditionalFormatting>
  <pageMargins left="0.41" right="0.31496062992125984" top="0.28999999999999998" bottom="0" header="0.25" footer="0.21"/>
  <pageSetup paperSize="9" scale="35" fitToHeight="0" orientation="landscape" r:id="rId1"/>
  <rowBreaks count="1" manualBreakCount="1">
    <brk id="35" max="16383" man="1"/>
  </rowBreak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B91156FBB6C0C4BA6E206BDB7BDF808" ma:contentTypeVersion="5" ma:contentTypeDescription="Crée un document." ma:contentTypeScope="" ma:versionID="e7b7a9630c24a8cce53251ec6a95be71">
  <xsd:schema xmlns:xsd="http://www.w3.org/2001/XMLSchema" xmlns:xs="http://www.w3.org/2001/XMLSchema" xmlns:p="http://schemas.microsoft.com/office/2006/metadata/properties" xmlns:ns3="d192cba8-b3ca-4f55-aefa-81834df7a35a" xmlns:ns4="a4af45fd-43ee-444b-aaa7-ef07a63d69bd" targetNamespace="http://schemas.microsoft.com/office/2006/metadata/properties" ma:root="true" ma:fieldsID="396dba4ab0d53ae0138b548f90def987" ns3:_="" ns4:_="">
    <xsd:import namespace="d192cba8-b3ca-4f55-aefa-81834df7a35a"/>
    <xsd:import namespace="a4af45fd-43ee-444b-aaa7-ef07a63d69bd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192cba8-b3ca-4f55-aefa-81834df7a3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af45fd-43ee-444b-aaa7-ef07a63d69b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Partagé avec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Partagé avec dé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Partage du hachage d’indicateur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inOccurs="0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C97865B-78F6-4CFC-A360-69D127300327}">
  <ds:schemaRefs>
    <ds:schemaRef ds:uri="http://purl.org/dc/dcmitype/"/>
    <ds:schemaRef ds:uri="http://schemas.microsoft.com/office/2006/documentManagement/types"/>
    <ds:schemaRef ds:uri="http://schemas.openxmlformats.org/package/2006/metadata/core-properties"/>
    <ds:schemaRef ds:uri="http://purl.org/dc/elements/1.1/"/>
    <ds:schemaRef ds:uri="http://schemas.microsoft.com/office/infopath/2007/PartnerControls"/>
    <ds:schemaRef ds:uri="d192cba8-b3ca-4f55-aefa-81834df7a35a"/>
    <ds:schemaRef ds:uri="http://schemas.microsoft.com/office/2006/metadata/properties"/>
    <ds:schemaRef ds:uri="http://purl.org/dc/terms/"/>
    <ds:schemaRef ds:uri="a4af45fd-43ee-444b-aaa7-ef07a63d69b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118E28F7-BDE5-4448-B499-DDE74CF8643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192cba8-b3ca-4f55-aefa-81834df7a35a"/>
    <ds:schemaRef ds:uri="a4af45fd-43ee-444b-aaa7-ef07a63d69b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234619F-F044-4959-BD34-B0CB9D5A0DD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44</vt:i4>
      </vt:variant>
      <vt:variant>
        <vt:lpstr>Plages nommées</vt:lpstr>
      </vt:variant>
      <vt:variant>
        <vt:i4>45</vt:i4>
      </vt:variant>
    </vt:vector>
  </HeadingPairs>
  <TitlesOfParts>
    <vt:vector size="89" baseType="lpstr">
      <vt:lpstr>BTS ET EPREUVES</vt:lpstr>
      <vt:lpstr>1. Informations administratives</vt:lpstr>
      <vt:lpstr>2. Saisie des notes</vt:lpstr>
      <vt:lpstr>3. Émargement</vt:lpstr>
      <vt:lpstr>C01</vt:lpstr>
      <vt:lpstr>C02</vt:lpstr>
      <vt:lpstr>C03</vt:lpstr>
      <vt:lpstr>C04</vt:lpstr>
      <vt:lpstr>C05</vt:lpstr>
      <vt:lpstr>C06</vt:lpstr>
      <vt:lpstr>C07</vt:lpstr>
      <vt:lpstr>C08</vt:lpstr>
      <vt:lpstr>C09</vt:lpstr>
      <vt:lpstr>C10</vt:lpstr>
      <vt:lpstr>C11</vt:lpstr>
      <vt:lpstr>C12</vt:lpstr>
      <vt:lpstr>C13</vt:lpstr>
      <vt:lpstr>C14</vt:lpstr>
      <vt:lpstr>C15</vt:lpstr>
      <vt:lpstr>C16</vt:lpstr>
      <vt:lpstr>C17</vt:lpstr>
      <vt:lpstr>C18</vt:lpstr>
      <vt:lpstr>C19</vt:lpstr>
      <vt:lpstr>C20</vt:lpstr>
      <vt:lpstr>C21</vt:lpstr>
      <vt:lpstr>C22</vt:lpstr>
      <vt:lpstr>C23</vt:lpstr>
      <vt:lpstr>C24</vt:lpstr>
      <vt:lpstr>C25</vt:lpstr>
      <vt:lpstr>C26</vt:lpstr>
      <vt:lpstr>C27</vt:lpstr>
      <vt:lpstr>C28</vt:lpstr>
      <vt:lpstr>C29</vt:lpstr>
      <vt:lpstr>C30</vt:lpstr>
      <vt:lpstr>C31</vt:lpstr>
      <vt:lpstr>C32</vt:lpstr>
      <vt:lpstr>C33</vt:lpstr>
      <vt:lpstr>C34</vt:lpstr>
      <vt:lpstr>C35</vt:lpstr>
      <vt:lpstr>C36</vt:lpstr>
      <vt:lpstr>C37</vt:lpstr>
      <vt:lpstr>C38</vt:lpstr>
      <vt:lpstr>C39</vt:lpstr>
      <vt:lpstr>C40</vt:lpstr>
      <vt:lpstr>'2. Saisie des notes'!Impression_des_titres</vt:lpstr>
      <vt:lpstr>'3. Émargement'!Impression_des_titres</vt:lpstr>
      <vt:lpstr>'1. Informations administratives'!Zone_d_impression</vt:lpstr>
      <vt:lpstr>'2. Saisie des notes'!Zone_d_impression</vt:lpstr>
      <vt:lpstr>'3. Émargement'!Zone_d_impression</vt:lpstr>
      <vt:lpstr>'C01'!Zone_d_impression</vt:lpstr>
      <vt:lpstr>'C02'!Zone_d_impression</vt:lpstr>
      <vt:lpstr>'C03'!Zone_d_impression</vt:lpstr>
      <vt:lpstr>'C04'!Zone_d_impression</vt:lpstr>
      <vt:lpstr>'C05'!Zone_d_impression</vt:lpstr>
      <vt:lpstr>'C06'!Zone_d_impression</vt:lpstr>
      <vt:lpstr>'C07'!Zone_d_impression</vt:lpstr>
      <vt:lpstr>'C08'!Zone_d_impression</vt:lpstr>
      <vt:lpstr>'C09'!Zone_d_impression</vt:lpstr>
      <vt:lpstr>'C10'!Zone_d_impression</vt:lpstr>
      <vt:lpstr>'C11'!Zone_d_impression</vt:lpstr>
      <vt:lpstr>'C12'!Zone_d_impression</vt:lpstr>
      <vt:lpstr>'C13'!Zone_d_impression</vt:lpstr>
      <vt:lpstr>'C14'!Zone_d_impression</vt:lpstr>
      <vt:lpstr>'C15'!Zone_d_impression</vt:lpstr>
      <vt:lpstr>'C16'!Zone_d_impression</vt:lpstr>
      <vt:lpstr>'C17'!Zone_d_impression</vt:lpstr>
      <vt:lpstr>'C18'!Zone_d_impression</vt:lpstr>
      <vt:lpstr>'C19'!Zone_d_impression</vt:lpstr>
      <vt:lpstr>'C20'!Zone_d_impression</vt:lpstr>
      <vt:lpstr>'C21'!Zone_d_impression</vt:lpstr>
      <vt:lpstr>'C22'!Zone_d_impression</vt:lpstr>
      <vt:lpstr>'C23'!Zone_d_impression</vt:lpstr>
      <vt:lpstr>'C24'!Zone_d_impression</vt:lpstr>
      <vt:lpstr>'C25'!Zone_d_impression</vt:lpstr>
      <vt:lpstr>'C26'!Zone_d_impression</vt:lpstr>
      <vt:lpstr>'C27'!Zone_d_impression</vt:lpstr>
      <vt:lpstr>'C28'!Zone_d_impression</vt:lpstr>
      <vt:lpstr>'C29'!Zone_d_impression</vt:lpstr>
      <vt:lpstr>'C30'!Zone_d_impression</vt:lpstr>
      <vt:lpstr>'C31'!Zone_d_impression</vt:lpstr>
      <vt:lpstr>'C32'!Zone_d_impression</vt:lpstr>
      <vt:lpstr>'C33'!Zone_d_impression</vt:lpstr>
      <vt:lpstr>'C34'!Zone_d_impression</vt:lpstr>
      <vt:lpstr>'C35'!Zone_d_impression</vt:lpstr>
      <vt:lpstr>'C36'!Zone_d_impression</vt:lpstr>
      <vt:lpstr>'C37'!Zone_d_impression</vt:lpstr>
      <vt:lpstr>'C38'!Zone_d_impression</vt:lpstr>
      <vt:lpstr>'C39'!Zone_d_impression</vt:lpstr>
      <vt:lpstr>'C40'!Zone_d_impression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vincent</dc:creator>
  <cp:lastModifiedBy>ldecourselle</cp:lastModifiedBy>
  <cp:lastPrinted>2024-12-09T10:49:00Z</cp:lastPrinted>
  <dcterms:created xsi:type="dcterms:W3CDTF">2020-09-30T00:28:36Z</dcterms:created>
  <dcterms:modified xsi:type="dcterms:W3CDTF">2024-12-09T14:08:29Z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0x0101007B91156FBB6C0C4BA6E206BDB7BDF808</vt:lpwstr>
  </property>
</Properties>
</file>